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heffieldhallam-my.sharepoint.com/personal/hwbbh_hallam_shu_ac_uk/Documents/Documents/running/swr2024/"/>
    </mc:Choice>
  </mc:AlternateContent>
  <xr:revisionPtr revIDLastSave="145" documentId="11_B191D6F1F05B6928BDAADA3BBF02C5853D2E3CAE" xr6:coauthVersionLast="47" xr6:coauthVersionMax="47" xr10:uidLastSave="{FA37725C-18DB-4FD6-A0A1-D231C236E57F}"/>
  <bookViews>
    <workbookView xWindow="-108" yWindow="-108" windowWidth="23256" windowHeight="13176" activeTab="1" xr2:uid="{00000000-000D-0000-FFFF-FFFF00000000}"/>
  </bookViews>
  <sheets>
    <sheet name="Results" sheetId="1" r:id="rId1"/>
    <sheet name="Timer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7" i="2"/>
  <c r="N4" i="2"/>
  <c r="N5" i="2"/>
  <c r="N6" i="2"/>
  <c r="N3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3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3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7" i="2"/>
  <c r="O6" i="2"/>
  <c r="R6" i="2" s="1"/>
  <c r="O5" i="2"/>
  <c r="R5" i="2" s="1"/>
  <c r="O4" i="2"/>
  <c r="R4" i="2" s="1"/>
  <c r="Q15" i="2"/>
  <c r="Q16" i="2"/>
  <c r="Q17" i="2"/>
  <c r="Q18" i="2"/>
  <c r="Q19" i="2"/>
  <c r="Q20" i="2"/>
  <c r="Q21" i="2"/>
  <c r="Q14" i="2"/>
  <c r="Q8" i="2"/>
  <c r="Q9" i="2"/>
  <c r="Q10" i="2"/>
  <c r="Q11" i="2"/>
  <c r="Q12" i="2"/>
  <c r="Q13" i="2"/>
  <c r="Q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R21" i="2" s="1"/>
  <c r="P22" i="2"/>
  <c r="R22" i="2" s="1"/>
  <c r="P23" i="2"/>
  <c r="R23" i="2" s="1"/>
  <c r="P24" i="2"/>
  <c r="R24" i="2" s="1"/>
  <c r="P25" i="2"/>
  <c r="R25" i="2" s="1"/>
  <c r="P26" i="2"/>
  <c r="R26" i="2" s="1"/>
  <c r="P7" i="2"/>
  <c r="R19" i="2" l="1"/>
  <c r="R14" i="2"/>
  <c r="R18" i="2"/>
  <c r="R16" i="2"/>
  <c r="R15" i="2"/>
  <c r="S15" i="2" s="1"/>
  <c r="R11" i="2"/>
  <c r="R12" i="2"/>
  <c r="R9" i="2"/>
  <c r="R13" i="2"/>
  <c r="R8" i="2"/>
  <c r="R10" i="2"/>
  <c r="R20" i="2"/>
  <c r="R7" i="2"/>
  <c r="R17" i="2"/>
  <c r="S11" i="2" l="1"/>
  <c r="T11" i="2"/>
  <c r="S16" i="2"/>
  <c r="S18" i="2"/>
  <c r="S17" i="2"/>
  <c r="S14" i="2"/>
  <c r="S7" i="2"/>
  <c r="T7" i="2"/>
  <c r="S21" i="2"/>
  <c r="S19" i="2"/>
  <c r="U20" i="2"/>
  <c r="S20" i="2"/>
  <c r="S23" i="2"/>
  <c r="T10" i="2"/>
  <c r="S10" i="2"/>
  <c r="S24" i="2"/>
  <c r="S8" i="2"/>
  <c r="T8" i="2"/>
  <c r="S25" i="2"/>
  <c r="S13" i="2"/>
  <c r="T13" i="2"/>
  <c r="S26" i="2"/>
  <c r="S9" i="2"/>
  <c r="T9" i="2"/>
  <c r="S22" i="2"/>
  <c r="S12" i="2"/>
  <c r="T12" i="2"/>
  <c r="U21" i="2"/>
</calcChain>
</file>

<file path=xl/sharedStrings.xml><?xml version="1.0" encoding="utf-8"?>
<sst xmlns="http://schemas.openxmlformats.org/spreadsheetml/2006/main" count="388" uniqueCount="300">
  <si>
    <t>Rank</t>
  </si>
  <si>
    <t>Bib nr</t>
  </si>
  <si>
    <t>Name</t>
  </si>
  <si>
    <t>Wheata Woods</t>
  </si>
  <si>
    <t>diff</t>
  </si>
  <si>
    <t>Wyming Brook</t>
  </si>
  <si>
    <t>Totley Pavilion</t>
  </si>
  <si>
    <t>Bridge at Ford</t>
  </si>
  <si>
    <t>Finish</t>
  </si>
  <si>
    <t>Result</t>
  </si>
  <si>
    <t>Pace</t>
  </si>
  <si>
    <t>Ultras 6.30am</t>
  </si>
  <si>
    <t>U4</t>
  </si>
  <si>
    <t>Nick Burns</t>
  </si>
  <si>
    <t xml:space="preserve">- </t>
  </si>
  <si>
    <t>01:53:02.2 (1)</t>
  </si>
  <si>
    <t>02:00:27.6 (1)</t>
  </si>
  <si>
    <t>01:57:54.2 (1)</t>
  </si>
  <si>
    <t>12:18.5 /mi</t>
  </si>
  <si>
    <t>U5</t>
  </si>
  <si>
    <t>Matt Burton</t>
  </si>
  <si>
    <t>In race...</t>
  </si>
  <si>
    <t>-</t>
  </si>
  <si>
    <t>U6</t>
  </si>
  <si>
    <t>Margo Duncan</t>
  </si>
  <si>
    <t>02:08:42.1 (3)</t>
  </si>
  <si>
    <t>+15:39.9</t>
  </si>
  <si>
    <t>02:13:46.4 (2)</t>
  </si>
  <si>
    <t>+13:18.8</t>
  </si>
  <si>
    <t>U7</t>
  </si>
  <si>
    <t>Matt Gibson</t>
  </si>
  <si>
    <t>01:56:37.9 (2)</t>
  </si>
  <si>
    <t>+3:35.7</t>
  </si>
  <si>
    <t>02:28:40.2 (3)</t>
  </si>
  <si>
    <t>+28:12.6</t>
  </si>
  <si>
    <t>U3</t>
  </si>
  <si>
    <t>Dave Bocking</t>
  </si>
  <si>
    <t>Not started</t>
  </si>
  <si>
    <t>Women 7.30am</t>
  </si>
  <si>
    <t>Totley Mushrooms</t>
  </si>
  <si>
    <t>02:06:02.8 (1)</t>
  </si>
  <si>
    <t>01:44:03.1 (1)</t>
  </si>
  <si>
    <t>01:54:18.1 (1)</t>
  </si>
  <si>
    <t>01:40:38.5 (1)</t>
  </si>
  <si>
    <t>01:17:55.9 (1)</t>
  </si>
  <si>
    <t>11:16.3 /mi</t>
  </si>
  <si>
    <t>Women 8.00am</t>
  </si>
  <si>
    <t>Totley Spinach</t>
  </si>
  <si>
    <t>01:18:32.5 (1)</t>
  </si>
  <si>
    <t>01:19:57.8 (2)</t>
  </si>
  <si>
    <t>01:22:19.9 (1)</t>
  </si>
  <si>
    <t>01:25:13.4 (2)</t>
  </si>
  <si>
    <t>01:15:04.7 (5)</t>
  </si>
  <si>
    <t>8:38.7 /mi</t>
  </si>
  <si>
    <t>HRRC Womens A</t>
  </si>
  <si>
    <t>01:24:54.5 (2)</t>
  </si>
  <si>
    <t>+6:22.0</t>
  </si>
  <si>
    <t>01:18:07.1 (1)</t>
  </si>
  <si>
    <t>-1:50.7</t>
  </si>
  <si>
    <t>01:30:39.2 (2)</t>
  </si>
  <si>
    <t>+8:19.3</t>
  </si>
  <si>
    <t>01:23:42.7 (1)</t>
  </si>
  <si>
    <t>-1:30.7</t>
  </si>
  <si>
    <t>01:26:36.6 (6)</t>
  </si>
  <si>
    <t>+11:31.9</t>
  </si>
  <si>
    <t>+22:51.8</t>
  </si>
  <si>
    <t>9:08.3 /mi</t>
  </si>
  <si>
    <t>Totley Sprouts</t>
  </si>
  <si>
    <t>01:32:49.7 (3)</t>
  </si>
  <si>
    <t>+14:17.2</t>
  </si>
  <si>
    <t>01:29:08.3 (4)</t>
  </si>
  <si>
    <t>+9:10.5</t>
  </si>
  <si>
    <t>01:38:35.4 (3)</t>
  </si>
  <si>
    <t>+16:15.5</t>
  </si>
  <si>
    <t>01:40:29.2 (5)</t>
  </si>
  <si>
    <t>+15:15.8</t>
  </si>
  <si>
    <t>01:01:46.9 (3)</t>
  </si>
  <si>
    <t>-13:17.8</t>
  </si>
  <si>
    <t>+41:41.2</t>
  </si>
  <si>
    <t>9:32.6 /mi</t>
  </si>
  <si>
    <t>Totley Parsnips</t>
  </si>
  <si>
    <t>01:41:17.7 (4)</t>
  </si>
  <si>
    <t>+22:45.2</t>
  </si>
  <si>
    <t>01:38:59.6 (5)</t>
  </si>
  <si>
    <t>+19:01.8</t>
  </si>
  <si>
    <t>01:59:35.7 (6)</t>
  </si>
  <si>
    <t>+37:15.8</t>
  </si>
  <si>
    <t>01:39:53.3 (4)</t>
  </si>
  <si>
    <t>+14:39.9</t>
  </si>
  <si>
    <t>00:31:52.5 (1)</t>
  </si>
  <si>
    <t>-43:12.2</t>
  </si>
  <si>
    <t>+50:30.5</t>
  </si>
  <si>
    <t>9:44.0 /mi</t>
  </si>
  <si>
    <t>Smiley Paces</t>
  </si>
  <si>
    <t>01:55:28.4 (6)</t>
  </si>
  <si>
    <t>+36:55.9</t>
  </si>
  <si>
    <t>01:49:54.9 (6)</t>
  </si>
  <si>
    <t>+29:57.1</t>
  </si>
  <si>
    <t>01:48:01.1 (4)</t>
  </si>
  <si>
    <t>+25:41.2</t>
  </si>
  <si>
    <t>01:28:12.1 (3)</t>
  </si>
  <si>
    <t>+2:58.7</t>
  </si>
  <si>
    <t>00:33:53.2 (2)</t>
  </si>
  <si>
    <t>-41:11.5</t>
  </si>
  <si>
    <t>+54:21.4</t>
  </si>
  <si>
    <t>9:49.0 /mi</t>
  </si>
  <si>
    <t>HRRC Womens B</t>
  </si>
  <si>
    <t>01:45:39.8 (5)</t>
  </si>
  <si>
    <t>+27:07.3</t>
  </si>
  <si>
    <t>01:26:06.0 (3)</t>
  </si>
  <si>
    <t>+6:08.2</t>
  </si>
  <si>
    <t>01:51:51.5 (5)</t>
  </si>
  <si>
    <t>+29:31.6</t>
  </si>
  <si>
    <t>01:43:17.5 (6)</t>
  </si>
  <si>
    <t>+18:04.1</t>
  </si>
  <si>
    <t>01:14:12.7 (4)</t>
  </si>
  <si>
    <t>+1:19:59.2</t>
  </si>
  <si>
    <t>10:22.1 /mi</t>
  </si>
  <si>
    <t>Mixed 8.15am</t>
  </si>
  <si>
    <t>Tuesday Fell Group on Tour (Steel City Striders)</t>
  </si>
  <si>
    <t>01:25:36.9 (1)</t>
  </si>
  <si>
    <t>01:54:29.7 (8)</t>
  </si>
  <si>
    <t>01:33:24.9 (2)</t>
  </si>
  <si>
    <t>01:47:32.6 (6)</t>
  </si>
  <si>
    <t>00:32:45.3 (2)</t>
  </si>
  <si>
    <t>9:21.0 /mi</t>
  </si>
  <si>
    <t>HRRC Mixed B</t>
  </si>
  <si>
    <t>01:28:00.2 (2)</t>
  </si>
  <si>
    <t>+2:23.3</t>
  </si>
  <si>
    <t>01:27:15.3 (3)</t>
  </si>
  <si>
    <t>-27:14.4</t>
  </si>
  <si>
    <t>01:50:45.3 (6)</t>
  </si>
  <si>
    <t>+17:20.4</t>
  </si>
  <si>
    <t>01:30:59.5 (3)</t>
  </si>
  <si>
    <t>-16:33.1</t>
  </si>
  <si>
    <t>00:56:56.0 (5)</t>
  </si>
  <si>
    <t>+24:10.7</t>
  </si>
  <si>
    <t>9:21.1 /mi</t>
  </si>
  <si>
    <t>HRRC Mixed A</t>
  </si>
  <si>
    <t>01:32:17.2 (4)</t>
  </si>
  <si>
    <t>+6:40.3</t>
  </si>
  <si>
    <t>01:36:07.6 (5)</t>
  </si>
  <si>
    <t>-18:22.1</t>
  </si>
  <si>
    <t>01:58:47.3 (7)</t>
  </si>
  <si>
    <t>+25:22.4</t>
  </si>
  <si>
    <t>01:35:26.7 (4)</t>
  </si>
  <si>
    <t>-12:05.9</t>
  </si>
  <si>
    <t>00:34:09.4 (4)</t>
  </si>
  <si>
    <t>+1:24.1</t>
  </si>
  <si>
    <t>+2:58.8</t>
  </si>
  <si>
    <t>9:24.8 /mi</t>
  </si>
  <si>
    <t>Chip Butty Athletes (Valley Hill Runners)</t>
  </si>
  <si>
    <t>01:52:25.9 (8)</t>
  </si>
  <si>
    <t>+26:49.0</t>
  </si>
  <si>
    <t>01:23:15.6 (2)</t>
  </si>
  <si>
    <t>-31:14.1</t>
  </si>
  <si>
    <t>01:44:40.2 (5)</t>
  </si>
  <si>
    <t>+11:15.3</t>
  </si>
  <si>
    <t>01:44:51.8 (5)</t>
  </si>
  <si>
    <t>-2:40.8</t>
  </si>
  <si>
    <t>00:33:07.4 (3)</t>
  </si>
  <si>
    <t>+4:31.5</t>
  </si>
  <si>
    <t>9:26.8 /mi</t>
  </si>
  <si>
    <t>Steel City Striders Team 2</t>
  </si>
  <si>
    <t>01:28:39.0 (3)</t>
  </si>
  <si>
    <t>+3:02.1</t>
  </si>
  <si>
    <t>01:21:01.0 (1)</t>
  </si>
  <si>
    <t>-33:28.7</t>
  </si>
  <si>
    <t>01:44:03.9 (4)</t>
  </si>
  <si>
    <t>+10:39.0</t>
  </si>
  <si>
    <t>01:19:40.3 (2)</t>
  </si>
  <si>
    <t>-27:52.3</t>
  </si>
  <si>
    <t>01:25:47.1 (6)</t>
  </si>
  <si>
    <t>+53:01.8</t>
  </si>
  <si>
    <t>+5:21.9</t>
  </si>
  <si>
    <t>9:27.9 /mi</t>
  </si>
  <si>
    <t>Rotherham Running Club B</t>
  </si>
  <si>
    <t>01:42:43.7 (6)</t>
  </si>
  <si>
    <t>+17:06.8</t>
  </si>
  <si>
    <t>01:41:57.4 (7)</t>
  </si>
  <si>
    <t>-12:32.3</t>
  </si>
  <si>
    <t>02:11:26.6 (8)</t>
  </si>
  <si>
    <t>+38:01.7</t>
  </si>
  <si>
    <t>01:54:32.2 (7)</t>
  </si>
  <si>
    <t>+6:59.6</t>
  </si>
  <si>
    <t>23:56:58.9 (8)</t>
  </si>
  <si>
    <t>+23:24:13.6</t>
  </si>
  <si>
    <t>+13:49.4</t>
  </si>
  <si>
    <t>9:38.9 /mi</t>
  </si>
  <si>
    <t>Rotherham Running Club A</t>
  </si>
  <si>
    <t>01:42:20.3 (5)</t>
  </si>
  <si>
    <t>+16:43.4</t>
  </si>
  <si>
    <t>01:41:43.9 (6)</t>
  </si>
  <si>
    <t>-12:45.8</t>
  </si>
  <si>
    <t>01:36:43.8 (3)</t>
  </si>
  <si>
    <t>+3:18.9</t>
  </si>
  <si>
    <t>02:13:24.5 (8)</t>
  </si>
  <si>
    <t>+25:51.9</t>
  </si>
  <si>
    <t>00:13:31.3 (1)</t>
  </si>
  <si>
    <t>-19:14.0</t>
  </si>
  <si>
    <t>+13:54.4</t>
  </si>
  <si>
    <t>9:39.0 /mi</t>
  </si>
  <si>
    <t>Kimmy Kosmics</t>
  </si>
  <si>
    <t>01:52:18.4 (7)</t>
  </si>
  <si>
    <t>+26:41.5</t>
  </si>
  <si>
    <t>01:32:47.4 (4)</t>
  </si>
  <si>
    <t>-21:42.3</t>
  </si>
  <si>
    <t>01:24:31.1 (1)</t>
  </si>
  <si>
    <t>-8:53.8</t>
  </si>
  <si>
    <t>01:11:00.7 (1)</t>
  </si>
  <si>
    <t>-36:31.9</t>
  </si>
  <si>
    <t>01:40:49.0 (7)</t>
  </si>
  <si>
    <t>+1:08:03.7</t>
  </si>
  <si>
    <t>+27:37.2</t>
  </si>
  <si>
    <t>9:56.7 /mi</t>
  </si>
  <si>
    <t>Open 8.30am</t>
  </si>
  <si>
    <t>HRRC Mens A</t>
  </si>
  <si>
    <t>01:18:15.1 (1)</t>
  </si>
  <si>
    <t>01:09:21.6 (1)</t>
  </si>
  <si>
    <t>01:18:58.3 (2)</t>
  </si>
  <si>
    <t>01:15:45.0 (2)</t>
  </si>
  <si>
    <t>01:02:39.3 (3)</t>
  </si>
  <si>
    <t>7:52.0 /mi</t>
  </si>
  <si>
    <t>Totley Foxes</t>
  </si>
  <si>
    <t>01:26:33.2 (2)</t>
  </si>
  <si>
    <t>+8:18.1</t>
  </si>
  <si>
    <t>01:12:13.3 (2)</t>
  </si>
  <si>
    <t>+2:51.7</t>
  </si>
  <si>
    <t>01:10:27.5 (1)</t>
  </si>
  <si>
    <t>-8:30.8</t>
  </si>
  <si>
    <t>01:07:25.1 (1)</t>
  </si>
  <si>
    <t>-8:19.9</t>
  </si>
  <si>
    <t>01:10:59.2 (5)</t>
  </si>
  <si>
    <t>+8:19.9</t>
  </si>
  <si>
    <t>+2:39.0</t>
  </si>
  <si>
    <t>7:55.4 /mi</t>
  </si>
  <si>
    <t>Totley Badgers</t>
  </si>
  <si>
    <t>01:31:20.5 (3)</t>
  </si>
  <si>
    <t>+13:05.4</t>
  </si>
  <si>
    <t>01:18:46.4 (3)</t>
  </si>
  <si>
    <t>+9:24.8</t>
  </si>
  <si>
    <t>01:25:38.4 (3)</t>
  </si>
  <si>
    <t>+6:40.1</t>
  </si>
  <si>
    <t>01:21:03.0 (4)</t>
  </si>
  <si>
    <t>+5:18.0</t>
  </si>
  <si>
    <t>01:10:20.7 (4)</t>
  </si>
  <si>
    <t>+7:41.4</t>
  </si>
  <si>
    <t>+42:09.7</t>
  </si>
  <si>
    <t>8:46.5 /mi</t>
  </si>
  <si>
    <t>HRRC Mens B</t>
  </si>
  <si>
    <t>01:32:48.1 (4)</t>
  </si>
  <si>
    <t>+14:33.0</t>
  </si>
  <si>
    <t>01:37:58.7 (5)</t>
  </si>
  <si>
    <t>+28:37.1</t>
  </si>
  <si>
    <t>01:49:43.2 (5)</t>
  </si>
  <si>
    <t>+30:44.9</t>
  </si>
  <si>
    <t>01:18:06.1 (3)</t>
  </si>
  <si>
    <t>+2:21.1</t>
  </si>
  <si>
    <t>00:38:27.9 (2)</t>
  </si>
  <si>
    <t>-24:11.4</t>
  </si>
  <si>
    <t>+52:04.7</t>
  </si>
  <si>
    <t>8:59.3 /mi</t>
  </si>
  <si>
    <t>Totley Goats</t>
  </si>
  <si>
    <t>01:51:29.3 (5)</t>
  </si>
  <si>
    <t>+33:14.2</t>
  </si>
  <si>
    <t>01:29:43.6 (4)</t>
  </si>
  <si>
    <t>+20:22.0</t>
  </si>
  <si>
    <t>01:36:34.0 (4)</t>
  </si>
  <si>
    <t>+17:35.7</t>
  </si>
  <si>
    <t>01:28:08.9 (5)</t>
  </si>
  <si>
    <t>+12:23.9</t>
  </si>
  <si>
    <t>00:35:02.2 (1)</t>
  </si>
  <si>
    <t>-27:37.1</t>
  </si>
  <si>
    <t>+55:58.7</t>
  </si>
  <si>
    <t>9:04.4 /mi</t>
  </si>
  <si>
    <t>Timing with RaceClocker.com</t>
  </si>
  <si>
    <t>Start Time</t>
  </si>
  <si>
    <t>adjust ford</t>
  </si>
  <si>
    <t>handicap</t>
  </si>
  <si>
    <t>overall</t>
  </si>
  <si>
    <t>women</t>
  </si>
  <si>
    <t>striders</t>
  </si>
  <si>
    <t>leg 1</t>
  </si>
  <si>
    <t>leg 2</t>
  </si>
  <si>
    <t>leg 3</t>
  </si>
  <si>
    <t>leg 4</t>
  </si>
  <si>
    <t>leg 5</t>
  </si>
  <si>
    <t>Bib</t>
  </si>
  <si>
    <t>Wyming</t>
  </si>
  <si>
    <t>Totley</t>
  </si>
  <si>
    <t>Ford</t>
  </si>
  <si>
    <t>raw time</t>
  </si>
  <si>
    <t>RESULT</t>
  </si>
  <si>
    <t>ultra</t>
  </si>
  <si>
    <t>type</t>
  </si>
  <si>
    <t>U</t>
  </si>
  <si>
    <t>F</t>
  </si>
  <si>
    <t>M</t>
  </si>
  <si>
    <t>O</t>
  </si>
  <si>
    <t>Canal Basin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</si>
</sst>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"/>
    <numFmt numFmtId="170" formatCode="[$-F400]h:mm:ss\ AM/PM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/>
    <xf numFmtId="170" fontId="0" fillId="0" borderId="0" xfId="0" applyNumberFormat="1" applyAlignment="1">
      <alignment horizontal="right"/>
    </xf>
    <xf numFmtId="170" fontId="0" fillId="0" borderId="0" xfId="0" applyNumberFormat="1"/>
    <xf numFmtId="0" fontId="3" fillId="0" borderId="1" xfId="0" applyFont="1" applyBorder="1"/>
    <xf numFmtId="0" fontId="0" fillId="0" borderId="2" xfId="0" applyBorder="1"/>
    <xf numFmtId="170" fontId="3" fillId="0" borderId="2" xfId="0" applyNumberFormat="1" applyFont="1" applyBorder="1"/>
    <xf numFmtId="170" fontId="3" fillId="0" borderId="3" xfId="0" applyNumberFormat="1" applyFont="1" applyBorder="1"/>
    <xf numFmtId="170" fontId="2" fillId="0" borderId="0" xfId="0" applyNumberFormat="1" applyFont="1" applyAlignment="1">
      <alignment horizontal="right"/>
    </xf>
    <xf numFmtId="0" fontId="3" fillId="0" borderId="0" xfId="0" applyFont="1" applyFill="1" applyBorder="1"/>
  </cellXfs>
  <cellStyles count="1">
    <cellStyle name="Normal" xfId="0" builtinId="0"/>
  </cellStyles>
  <dxfs count="6">
    <dxf>
      <fill>
        <patternFill>
          <bgColor rgb="FFCC66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aceclo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workbookViewId="0"/>
  </sheetViews>
  <sheetFormatPr defaultRowHeight="14.4" x14ac:dyDescent="0.3"/>
  <cols>
    <col min="1" max="1" width="33" bestFit="1" customWidth="1"/>
    <col min="2" max="2" width="8.109375" bestFit="1" customWidth="1"/>
    <col min="3" max="3" width="57.6640625" bestFit="1" customWidth="1"/>
    <col min="4" max="4" width="17.5546875" style="7" bestFit="1" customWidth="1"/>
    <col min="5" max="5" width="10.5546875" style="7" bestFit="1" customWidth="1"/>
    <col min="6" max="6" width="17.5546875" style="7" bestFit="1" customWidth="1"/>
    <col min="7" max="7" width="10.5546875" style="7" bestFit="1" customWidth="1"/>
    <col min="8" max="8" width="18.77734375" style="7" bestFit="1" customWidth="1"/>
    <col min="9" max="9" width="10.5546875" style="7" bestFit="1" customWidth="1"/>
    <col min="10" max="10" width="17.5546875" style="7" bestFit="1" customWidth="1"/>
    <col min="11" max="11" width="10.5546875" style="7" bestFit="1" customWidth="1"/>
    <col min="12" max="12" width="17.5546875" style="7" bestFit="1" customWidth="1"/>
    <col min="13" max="13" width="14" style="7" bestFit="1" customWidth="1"/>
    <col min="14" max="14" width="14" style="5" bestFit="1" customWidth="1"/>
    <col min="15" max="15" width="12.88671875" style="7" bestFit="1" customWidth="1"/>
    <col min="16" max="16" width="14" style="4" bestFit="1" customWidth="1"/>
    <col min="17" max="26" width="9.109375" style="4"/>
  </cols>
  <sheetData>
    <row r="1" spans="1:26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6" t="s">
        <v>5</v>
      </c>
      <c r="G1" s="6" t="s">
        <v>4</v>
      </c>
      <c r="H1" s="6" t="s">
        <v>6</v>
      </c>
      <c r="I1" s="6" t="s">
        <v>4</v>
      </c>
      <c r="J1" s="6" t="s">
        <v>7</v>
      </c>
      <c r="K1" s="6" t="s">
        <v>4</v>
      </c>
      <c r="L1" s="6" t="s">
        <v>8</v>
      </c>
      <c r="M1" s="6" t="s">
        <v>4</v>
      </c>
      <c r="N1" s="3" t="s">
        <v>9</v>
      </c>
      <c r="O1" s="6" t="s">
        <v>4</v>
      </c>
      <c r="P1" s="2" t="s">
        <v>10</v>
      </c>
      <c r="Q1" s="2"/>
      <c r="R1" s="2"/>
      <c r="S1" s="2"/>
      <c r="T1" s="2"/>
      <c r="U1" s="2"/>
      <c r="V1" s="2"/>
      <c r="W1" s="2"/>
      <c r="X1" s="2"/>
      <c r="Y1" s="2"/>
      <c r="Z1" s="2"/>
    </row>
    <row r="3" spans="1:26" x14ac:dyDescent="0.3">
      <c r="A3" t="s">
        <v>11</v>
      </c>
    </row>
    <row r="4" spans="1:26" x14ac:dyDescent="0.3">
      <c r="A4">
        <v>1</v>
      </c>
      <c r="B4" t="s">
        <v>12</v>
      </c>
      <c r="C4" t="s">
        <v>13</v>
      </c>
      <c r="D4" s="7" t="s">
        <v>14</v>
      </c>
      <c r="F4" s="7" t="s">
        <v>14</v>
      </c>
      <c r="H4" s="7" t="s">
        <v>15</v>
      </c>
      <c r="I4" s="7">
        <v>0</v>
      </c>
      <c r="J4" s="7" t="s">
        <v>16</v>
      </c>
      <c r="K4" s="7">
        <v>0</v>
      </c>
      <c r="L4" s="7" t="s">
        <v>17</v>
      </c>
      <c r="M4" s="7">
        <v>0</v>
      </c>
      <c r="N4" s="5">
        <v>0.39660185185184998</v>
      </c>
      <c r="O4" s="7">
        <v>0</v>
      </c>
      <c r="P4" s="4" t="s">
        <v>18</v>
      </c>
    </row>
    <row r="5" spans="1:26" x14ac:dyDescent="0.3">
      <c r="A5">
        <v>2</v>
      </c>
      <c r="B5" t="s">
        <v>19</v>
      </c>
      <c r="C5" t="s">
        <v>20</v>
      </c>
      <c r="D5" s="7" t="s">
        <v>14</v>
      </c>
      <c r="F5" s="7" t="s">
        <v>14</v>
      </c>
      <c r="H5" s="7" t="s">
        <v>14</v>
      </c>
      <c r="J5" s="7" t="s">
        <v>14</v>
      </c>
      <c r="L5" s="7" t="s">
        <v>14</v>
      </c>
      <c r="N5" s="5" t="s">
        <v>21</v>
      </c>
      <c r="O5" s="7" t="s">
        <v>22</v>
      </c>
      <c r="P5" s="4" t="s">
        <v>22</v>
      </c>
    </row>
    <row r="6" spans="1:26" x14ac:dyDescent="0.3">
      <c r="A6">
        <v>3</v>
      </c>
      <c r="B6" t="s">
        <v>23</v>
      </c>
      <c r="C6" t="s">
        <v>24</v>
      </c>
      <c r="D6" s="7" t="s">
        <v>14</v>
      </c>
      <c r="F6" s="7" t="s">
        <v>14</v>
      </c>
      <c r="H6" s="7" t="s">
        <v>25</v>
      </c>
      <c r="I6" s="7" t="s">
        <v>26</v>
      </c>
      <c r="J6" s="7" t="s">
        <v>27</v>
      </c>
      <c r="K6" s="7" t="s">
        <v>28</v>
      </c>
      <c r="L6" s="7" t="s">
        <v>14</v>
      </c>
      <c r="M6" s="7" t="s">
        <v>28</v>
      </c>
      <c r="N6" s="5" t="s">
        <v>21</v>
      </c>
      <c r="O6" s="7" t="s">
        <v>22</v>
      </c>
      <c r="P6" s="4" t="s">
        <v>22</v>
      </c>
    </row>
    <row r="7" spans="1:26" x14ac:dyDescent="0.3">
      <c r="A7">
        <v>4</v>
      </c>
      <c r="B7" t="s">
        <v>29</v>
      </c>
      <c r="C7" t="s">
        <v>30</v>
      </c>
      <c r="D7" s="7" t="s">
        <v>14</v>
      </c>
      <c r="F7" s="7" t="s">
        <v>14</v>
      </c>
      <c r="H7" s="7" t="s">
        <v>31</v>
      </c>
      <c r="I7" s="7" t="s">
        <v>32</v>
      </c>
      <c r="J7" s="7" t="s">
        <v>33</v>
      </c>
      <c r="K7" s="7" t="s">
        <v>34</v>
      </c>
      <c r="L7" s="7" t="s">
        <v>14</v>
      </c>
      <c r="M7" s="7" t="s">
        <v>34</v>
      </c>
      <c r="N7" s="5" t="s">
        <v>21</v>
      </c>
      <c r="O7" s="7" t="s">
        <v>22</v>
      </c>
      <c r="P7" s="4" t="s">
        <v>22</v>
      </c>
    </row>
    <row r="8" spans="1:26" x14ac:dyDescent="0.3">
      <c r="A8">
        <v>5</v>
      </c>
      <c r="B8" t="s">
        <v>35</v>
      </c>
      <c r="C8" t="s">
        <v>36</v>
      </c>
      <c r="D8" s="7" t="s">
        <v>14</v>
      </c>
      <c r="F8" s="7" t="s">
        <v>14</v>
      </c>
      <c r="H8" s="7" t="s">
        <v>14</v>
      </c>
      <c r="J8" s="7" t="s">
        <v>14</v>
      </c>
      <c r="L8" s="7" t="s">
        <v>14</v>
      </c>
      <c r="N8" s="5" t="s">
        <v>37</v>
      </c>
      <c r="O8" s="7" t="s">
        <v>22</v>
      </c>
      <c r="P8" s="4" t="s">
        <v>22</v>
      </c>
    </row>
    <row r="9" spans="1:26" x14ac:dyDescent="0.3">
      <c r="A9" t="s">
        <v>38</v>
      </c>
    </row>
    <row r="10" spans="1:26" x14ac:dyDescent="0.3">
      <c r="A10">
        <v>1</v>
      </c>
      <c r="B10">
        <v>1</v>
      </c>
      <c r="C10" t="s">
        <v>39</v>
      </c>
      <c r="D10" s="7" t="s">
        <v>40</v>
      </c>
      <c r="E10" s="7">
        <v>0</v>
      </c>
      <c r="F10" s="7" t="s">
        <v>41</v>
      </c>
      <c r="G10" s="7">
        <v>0</v>
      </c>
      <c r="H10" s="7" t="s">
        <v>42</v>
      </c>
      <c r="I10" s="7">
        <v>0</v>
      </c>
      <c r="J10" s="7" t="s">
        <v>43</v>
      </c>
      <c r="K10" s="7">
        <v>0</v>
      </c>
      <c r="L10" s="7" t="s">
        <v>44</v>
      </c>
      <c r="M10" s="7">
        <v>0</v>
      </c>
      <c r="N10" s="5">
        <v>0.36317592592593001</v>
      </c>
      <c r="O10" s="7">
        <v>0</v>
      </c>
      <c r="P10" s="4" t="s">
        <v>45</v>
      </c>
    </row>
    <row r="11" spans="1:26" x14ac:dyDescent="0.3">
      <c r="A11" t="s">
        <v>46</v>
      </c>
    </row>
    <row r="12" spans="1:26" x14ac:dyDescent="0.3">
      <c r="A12">
        <v>1</v>
      </c>
      <c r="B12">
        <v>6</v>
      </c>
      <c r="C12" t="s">
        <v>47</v>
      </c>
      <c r="D12" s="7" t="s">
        <v>48</v>
      </c>
      <c r="E12" s="7">
        <v>0</v>
      </c>
      <c r="F12" s="7" t="s">
        <v>49</v>
      </c>
      <c r="G12" s="7">
        <v>0</v>
      </c>
      <c r="H12" s="7" t="s">
        <v>50</v>
      </c>
      <c r="I12" s="7">
        <v>0</v>
      </c>
      <c r="J12" s="7" t="s">
        <v>51</v>
      </c>
      <c r="K12" s="7">
        <v>0</v>
      </c>
      <c r="L12" s="7" t="s">
        <v>52</v>
      </c>
      <c r="M12" s="7">
        <v>0</v>
      </c>
      <c r="N12" s="5">
        <v>0.27856828703704001</v>
      </c>
      <c r="O12" s="7">
        <v>0</v>
      </c>
      <c r="P12" s="4" t="s">
        <v>53</v>
      </c>
    </row>
    <row r="13" spans="1:26" x14ac:dyDescent="0.3">
      <c r="A13">
        <v>2</v>
      </c>
      <c r="B13">
        <v>2</v>
      </c>
      <c r="C13" t="s">
        <v>54</v>
      </c>
      <c r="D13" s="7" t="s">
        <v>55</v>
      </c>
      <c r="E13" s="7" t="s">
        <v>56</v>
      </c>
      <c r="F13" s="7" t="s">
        <v>57</v>
      </c>
      <c r="G13" s="7" t="s">
        <v>58</v>
      </c>
      <c r="H13" s="7" t="s">
        <v>59</v>
      </c>
      <c r="I13" s="7" t="s">
        <v>60</v>
      </c>
      <c r="J13" s="7" t="s">
        <v>61</v>
      </c>
      <c r="K13" s="7" t="s">
        <v>62</v>
      </c>
      <c r="L13" s="7" t="s">
        <v>63</v>
      </c>
      <c r="M13" s="7" t="s">
        <v>64</v>
      </c>
      <c r="N13" s="5">
        <v>0.29444560185184998</v>
      </c>
      <c r="O13" s="7" t="s">
        <v>65</v>
      </c>
      <c r="P13" s="4" t="s">
        <v>66</v>
      </c>
    </row>
    <row r="14" spans="1:26" x14ac:dyDescent="0.3">
      <c r="A14">
        <v>3</v>
      </c>
      <c r="B14">
        <v>7</v>
      </c>
      <c r="C14" t="s">
        <v>67</v>
      </c>
      <c r="D14" s="7" t="s">
        <v>68</v>
      </c>
      <c r="E14" s="7" t="s">
        <v>69</v>
      </c>
      <c r="F14" s="7" t="s">
        <v>70</v>
      </c>
      <c r="G14" s="7" t="s">
        <v>71</v>
      </c>
      <c r="H14" s="7" t="s">
        <v>72</v>
      </c>
      <c r="I14" s="7" t="s">
        <v>73</v>
      </c>
      <c r="J14" s="7" t="s">
        <v>74</v>
      </c>
      <c r="K14" s="7" t="s">
        <v>75</v>
      </c>
      <c r="L14" s="7" t="s">
        <v>76</v>
      </c>
      <c r="M14" s="7" t="s">
        <v>77</v>
      </c>
      <c r="N14" s="5">
        <v>0.30751736111111</v>
      </c>
      <c r="O14" s="7" t="s">
        <v>78</v>
      </c>
      <c r="P14" s="4" t="s">
        <v>79</v>
      </c>
    </row>
    <row r="15" spans="1:26" x14ac:dyDescent="0.3">
      <c r="A15">
        <v>4</v>
      </c>
      <c r="B15">
        <v>5</v>
      </c>
      <c r="C15" t="s">
        <v>80</v>
      </c>
      <c r="D15" s="7" t="s">
        <v>81</v>
      </c>
      <c r="E15" s="7" t="s">
        <v>82</v>
      </c>
      <c r="F15" s="7" t="s">
        <v>83</v>
      </c>
      <c r="G15" s="7" t="s">
        <v>84</v>
      </c>
      <c r="H15" s="7" t="s">
        <v>85</v>
      </c>
      <c r="I15" s="7" t="s">
        <v>86</v>
      </c>
      <c r="J15" s="7" t="s">
        <v>87</v>
      </c>
      <c r="K15" s="7" t="s">
        <v>88</v>
      </c>
      <c r="L15" s="7" t="s">
        <v>89</v>
      </c>
      <c r="M15" s="7" t="s">
        <v>90</v>
      </c>
      <c r="N15" s="5">
        <v>0.31364351851852001</v>
      </c>
      <c r="O15" s="7" t="s">
        <v>91</v>
      </c>
      <c r="P15" s="4" t="s">
        <v>92</v>
      </c>
    </row>
    <row r="16" spans="1:26" x14ac:dyDescent="0.3">
      <c r="A16">
        <v>5</v>
      </c>
      <c r="B16">
        <v>4</v>
      </c>
      <c r="C16" t="s">
        <v>93</v>
      </c>
      <c r="D16" s="7" t="s">
        <v>94</v>
      </c>
      <c r="E16" s="7" t="s">
        <v>95</v>
      </c>
      <c r="F16" s="7" t="s">
        <v>96</v>
      </c>
      <c r="G16" s="7" t="s">
        <v>97</v>
      </c>
      <c r="H16" s="7" t="s">
        <v>98</v>
      </c>
      <c r="I16" s="7" t="s">
        <v>99</v>
      </c>
      <c r="J16" s="7" t="s">
        <v>100</v>
      </c>
      <c r="K16" s="7" t="s">
        <v>101</v>
      </c>
      <c r="L16" s="7" t="s">
        <v>102</v>
      </c>
      <c r="M16" s="7" t="s">
        <v>103</v>
      </c>
      <c r="N16" s="5">
        <v>0.31631597222222002</v>
      </c>
      <c r="O16" s="7" t="s">
        <v>104</v>
      </c>
      <c r="P16" s="4" t="s">
        <v>105</v>
      </c>
    </row>
    <row r="17" spans="1:16" x14ac:dyDescent="0.3">
      <c r="A17">
        <v>6</v>
      </c>
      <c r="B17">
        <v>3</v>
      </c>
      <c r="C17" t="s">
        <v>106</v>
      </c>
      <c r="D17" s="7" t="s">
        <v>107</v>
      </c>
      <c r="E17" s="7" t="s">
        <v>108</v>
      </c>
      <c r="F17" s="7" t="s">
        <v>109</v>
      </c>
      <c r="G17" s="7" t="s">
        <v>110</v>
      </c>
      <c r="H17" s="7" t="s">
        <v>111</v>
      </c>
      <c r="I17" s="7" t="s">
        <v>112</v>
      </c>
      <c r="J17" s="7" t="s">
        <v>113</v>
      </c>
      <c r="K17" s="7" t="s">
        <v>114</v>
      </c>
      <c r="L17" s="7" t="s">
        <v>115</v>
      </c>
      <c r="M17" s="7">
        <v>-52</v>
      </c>
      <c r="N17" s="5">
        <v>0.33411458333333</v>
      </c>
      <c r="O17" s="7" t="s">
        <v>116</v>
      </c>
      <c r="P17" s="4" t="s">
        <v>117</v>
      </c>
    </row>
    <row r="18" spans="1:16" x14ac:dyDescent="0.3">
      <c r="A18" t="s">
        <v>118</v>
      </c>
    </row>
    <row r="19" spans="1:16" x14ac:dyDescent="0.3">
      <c r="A19">
        <v>1</v>
      </c>
      <c r="B19">
        <v>15</v>
      </c>
      <c r="C19" t="s">
        <v>119</v>
      </c>
      <c r="D19" s="7" t="s">
        <v>120</v>
      </c>
      <c r="E19" s="7">
        <v>0</v>
      </c>
      <c r="F19" s="7" t="s">
        <v>121</v>
      </c>
      <c r="G19" s="7">
        <v>0</v>
      </c>
      <c r="H19" s="7" t="s">
        <v>122</v>
      </c>
      <c r="I19" s="7">
        <v>0</v>
      </c>
      <c r="J19" s="7" t="s">
        <v>123</v>
      </c>
      <c r="K19" s="7">
        <v>0</v>
      </c>
      <c r="L19" s="7" t="s">
        <v>124</v>
      </c>
      <c r="M19" s="7">
        <v>0</v>
      </c>
      <c r="N19" s="5">
        <v>0.3012662037037</v>
      </c>
      <c r="O19" s="7">
        <v>0</v>
      </c>
      <c r="P19" s="4" t="s">
        <v>125</v>
      </c>
    </row>
    <row r="20" spans="1:16" x14ac:dyDescent="0.3">
      <c r="A20">
        <v>2</v>
      </c>
      <c r="B20">
        <v>10</v>
      </c>
      <c r="C20" t="s">
        <v>126</v>
      </c>
      <c r="D20" s="7" t="s">
        <v>127</v>
      </c>
      <c r="E20" s="7" t="s">
        <v>128</v>
      </c>
      <c r="F20" s="7" t="s">
        <v>129</v>
      </c>
      <c r="G20" s="7" t="s">
        <v>130</v>
      </c>
      <c r="H20" s="7" t="s">
        <v>131</v>
      </c>
      <c r="I20" s="7" t="s">
        <v>132</v>
      </c>
      <c r="J20" s="7" t="s">
        <v>133</v>
      </c>
      <c r="K20" s="7" t="s">
        <v>134</v>
      </c>
      <c r="L20" s="7" t="s">
        <v>135</v>
      </c>
      <c r="M20" s="7" t="s">
        <v>136</v>
      </c>
      <c r="N20" s="5">
        <v>0.30134606481481002</v>
      </c>
      <c r="O20" s="7">
        <v>6.9</v>
      </c>
      <c r="P20" s="4" t="s">
        <v>137</v>
      </c>
    </row>
    <row r="21" spans="1:16" x14ac:dyDescent="0.3">
      <c r="A21">
        <v>3</v>
      </c>
      <c r="B21">
        <v>9</v>
      </c>
      <c r="C21" t="s">
        <v>138</v>
      </c>
      <c r="D21" s="7" t="s">
        <v>139</v>
      </c>
      <c r="E21" s="7" t="s">
        <v>140</v>
      </c>
      <c r="F21" s="7" t="s">
        <v>141</v>
      </c>
      <c r="G21" s="7" t="s">
        <v>142</v>
      </c>
      <c r="H21" s="7" t="s">
        <v>143</v>
      </c>
      <c r="I21" s="7" t="s">
        <v>144</v>
      </c>
      <c r="J21" s="7" t="s">
        <v>145</v>
      </c>
      <c r="K21" s="7" t="s">
        <v>146</v>
      </c>
      <c r="L21" s="7" t="s">
        <v>147</v>
      </c>
      <c r="M21" s="7" t="s">
        <v>148</v>
      </c>
      <c r="N21" s="5">
        <v>0.30333564814815001</v>
      </c>
      <c r="O21" s="7" t="s">
        <v>149</v>
      </c>
      <c r="P21" s="4" t="s">
        <v>150</v>
      </c>
    </row>
    <row r="22" spans="1:16" x14ac:dyDescent="0.3">
      <c r="A22">
        <v>4</v>
      </c>
      <c r="B22">
        <v>8</v>
      </c>
      <c r="C22" t="s">
        <v>151</v>
      </c>
      <c r="D22" s="7" t="s">
        <v>152</v>
      </c>
      <c r="E22" s="7" t="s">
        <v>153</v>
      </c>
      <c r="F22" s="7" t="s">
        <v>154</v>
      </c>
      <c r="G22" s="7" t="s">
        <v>155</v>
      </c>
      <c r="H22" s="7" t="s">
        <v>156</v>
      </c>
      <c r="I22" s="7" t="s">
        <v>157</v>
      </c>
      <c r="J22" s="7" t="s">
        <v>158</v>
      </c>
      <c r="K22" s="7" t="s">
        <v>159</v>
      </c>
      <c r="L22" s="7" t="s">
        <v>160</v>
      </c>
      <c r="M22" s="7">
        <v>22.1</v>
      </c>
      <c r="N22" s="5">
        <v>0.30440856481480999</v>
      </c>
      <c r="O22" s="7" t="s">
        <v>161</v>
      </c>
      <c r="P22" s="4" t="s">
        <v>162</v>
      </c>
    </row>
    <row r="23" spans="1:16" x14ac:dyDescent="0.3">
      <c r="A23">
        <v>5</v>
      </c>
      <c r="B23">
        <v>14</v>
      </c>
      <c r="C23" t="s">
        <v>163</v>
      </c>
      <c r="D23" s="7" t="s">
        <v>164</v>
      </c>
      <c r="E23" s="7" t="s">
        <v>165</v>
      </c>
      <c r="F23" s="7" t="s">
        <v>166</v>
      </c>
      <c r="G23" s="7" t="s">
        <v>167</v>
      </c>
      <c r="H23" s="7" t="s">
        <v>168</v>
      </c>
      <c r="I23" s="7" t="s">
        <v>169</v>
      </c>
      <c r="J23" s="7" t="s">
        <v>170</v>
      </c>
      <c r="K23" s="7" t="s">
        <v>171</v>
      </c>
      <c r="L23" s="7" t="s">
        <v>172</v>
      </c>
      <c r="M23" s="7" t="s">
        <v>173</v>
      </c>
      <c r="N23" s="5">
        <v>0.30499189814814998</v>
      </c>
      <c r="O23" s="7" t="s">
        <v>174</v>
      </c>
      <c r="P23" s="4" t="s">
        <v>175</v>
      </c>
    </row>
    <row r="24" spans="1:16" x14ac:dyDescent="0.3">
      <c r="A24">
        <v>6</v>
      </c>
      <c r="B24">
        <v>13</v>
      </c>
      <c r="C24" t="s">
        <v>176</v>
      </c>
      <c r="D24" s="7" t="s">
        <v>177</v>
      </c>
      <c r="E24" s="7" t="s">
        <v>178</v>
      </c>
      <c r="F24" s="7" t="s">
        <v>179</v>
      </c>
      <c r="G24" s="7" t="s">
        <v>180</v>
      </c>
      <c r="H24" s="7" t="s">
        <v>181</v>
      </c>
      <c r="I24" s="7" t="s">
        <v>182</v>
      </c>
      <c r="J24" s="7" t="s">
        <v>183</v>
      </c>
      <c r="K24" s="7" t="s">
        <v>184</v>
      </c>
      <c r="L24" s="7" t="s">
        <v>185</v>
      </c>
      <c r="M24" s="7" t="s">
        <v>186</v>
      </c>
      <c r="N24" s="5">
        <v>0.31086574074074003</v>
      </c>
      <c r="O24" s="7" t="s">
        <v>187</v>
      </c>
      <c r="P24" s="4" t="s">
        <v>188</v>
      </c>
    </row>
    <row r="25" spans="1:16" x14ac:dyDescent="0.3">
      <c r="A25">
        <v>7</v>
      </c>
      <c r="B25">
        <v>12</v>
      </c>
      <c r="C25" t="s">
        <v>189</v>
      </c>
      <c r="D25" s="7" t="s">
        <v>190</v>
      </c>
      <c r="E25" s="7" t="s">
        <v>191</v>
      </c>
      <c r="F25" s="7" t="s">
        <v>192</v>
      </c>
      <c r="G25" s="7" t="s">
        <v>193</v>
      </c>
      <c r="H25" s="7" t="s">
        <v>194</v>
      </c>
      <c r="I25" s="7" t="s">
        <v>195</v>
      </c>
      <c r="J25" s="7" t="s">
        <v>196</v>
      </c>
      <c r="K25" s="7" t="s">
        <v>197</v>
      </c>
      <c r="L25" s="7" t="s">
        <v>198</v>
      </c>
      <c r="M25" s="7" t="s">
        <v>199</v>
      </c>
      <c r="N25" s="5">
        <v>0.31092361111111</v>
      </c>
      <c r="O25" s="7" t="s">
        <v>200</v>
      </c>
      <c r="P25" s="4" t="s">
        <v>201</v>
      </c>
    </row>
    <row r="26" spans="1:16" x14ac:dyDescent="0.3">
      <c r="A26">
        <v>8</v>
      </c>
      <c r="B26">
        <v>11</v>
      </c>
      <c r="C26" t="s">
        <v>202</v>
      </c>
      <c r="D26" s="7" t="s">
        <v>203</v>
      </c>
      <c r="E26" s="7" t="s">
        <v>204</v>
      </c>
      <c r="F26" s="7" t="s">
        <v>205</v>
      </c>
      <c r="G26" s="7" t="s">
        <v>206</v>
      </c>
      <c r="H26" s="7" t="s">
        <v>207</v>
      </c>
      <c r="I26" s="7" t="s">
        <v>208</v>
      </c>
      <c r="J26" s="7" t="s">
        <v>209</v>
      </c>
      <c r="K26" s="7" t="s">
        <v>210</v>
      </c>
      <c r="L26" s="7" t="s">
        <v>211</v>
      </c>
      <c r="M26" s="7" t="s">
        <v>212</v>
      </c>
      <c r="N26" s="5">
        <v>0.32044675925925997</v>
      </c>
      <c r="O26" s="7" t="s">
        <v>213</v>
      </c>
      <c r="P26" s="4" t="s">
        <v>214</v>
      </c>
    </row>
    <row r="27" spans="1:16" x14ac:dyDescent="0.3">
      <c r="A27" t="s">
        <v>215</v>
      </c>
    </row>
    <row r="28" spans="1:16" x14ac:dyDescent="0.3">
      <c r="A28">
        <v>1</v>
      </c>
      <c r="B28">
        <v>16</v>
      </c>
      <c r="C28" t="s">
        <v>216</v>
      </c>
      <c r="D28" s="7" t="s">
        <v>217</v>
      </c>
      <c r="E28" s="7">
        <v>0</v>
      </c>
      <c r="F28" s="7" t="s">
        <v>218</v>
      </c>
      <c r="G28" s="7">
        <v>0</v>
      </c>
      <c r="H28" s="7" t="s">
        <v>219</v>
      </c>
      <c r="I28" s="7">
        <v>0</v>
      </c>
      <c r="J28" s="7" t="s">
        <v>220</v>
      </c>
      <c r="K28" s="7">
        <v>0</v>
      </c>
      <c r="L28" s="7" t="s">
        <v>221</v>
      </c>
      <c r="M28" s="7">
        <v>0</v>
      </c>
      <c r="N28" s="5">
        <v>0.25346412037037003</v>
      </c>
      <c r="O28" s="7">
        <v>0</v>
      </c>
      <c r="P28" s="4" t="s">
        <v>222</v>
      </c>
    </row>
    <row r="29" spans="1:16" x14ac:dyDescent="0.3">
      <c r="A29">
        <v>2</v>
      </c>
      <c r="B29">
        <v>18</v>
      </c>
      <c r="C29" t="s">
        <v>223</v>
      </c>
      <c r="D29" s="7" t="s">
        <v>224</v>
      </c>
      <c r="E29" s="7" t="s">
        <v>225</v>
      </c>
      <c r="F29" s="7" t="s">
        <v>226</v>
      </c>
      <c r="G29" s="7" t="s">
        <v>227</v>
      </c>
      <c r="H29" s="7" t="s">
        <v>228</v>
      </c>
      <c r="I29" s="7" t="s">
        <v>229</v>
      </c>
      <c r="J29" s="7" t="s">
        <v>230</v>
      </c>
      <c r="K29" s="7" t="s">
        <v>231</v>
      </c>
      <c r="L29" s="7" t="s">
        <v>232</v>
      </c>
      <c r="M29" s="7" t="s">
        <v>233</v>
      </c>
      <c r="N29" s="5">
        <v>0.25530439814814998</v>
      </c>
      <c r="O29" s="7" t="s">
        <v>234</v>
      </c>
      <c r="P29" s="4" t="s">
        <v>235</v>
      </c>
    </row>
    <row r="30" spans="1:16" x14ac:dyDescent="0.3">
      <c r="A30">
        <v>3</v>
      </c>
      <c r="B30">
        <v>18</v>
      </c>
      <c r="C30" t="s">
        <v>236</v>
      </c>
      <c r="D30" s="7" t="s">
        <v>237</v>
      </c>
      <c r="E30" s="7" t="s">
        <v>238</v>
      </c>
      <c r="F30" s="7" t="s">
        <v>239</v>
      </c>
      <c r="G30" s="7" t="s">
        <v>240</v>
      </c>
      <c r="H30" s="7" t="s">
        <v>241</v>
      </c>
      <c r="I30" s="7" t="s">
        <v>242</v>
      </c>
      <c r="J30" s="7" t="s">
        <v>243</v>
      </c>
      <c r="K30" s="7" t="s">
        <v>244</v>
      </c>
      <c r="L30" s="7" t="s">
        <v>245</v>
      </c>
      <c r="M30" s="7" t="s">
        <v>246</v>
      </c>
      <c r="N30" s="5">
        <v>0.28274305555556001</v>
      </c>
      <c r="O30" s="7" t="s">
        <v>247</v>
      </c>
      <c r="P30" s="4" t="s">
        <v>248</v>
      </c>
    </row>
    <row r="31" spans="1:16" x14ac:dyDescent="0.3">
      <c r="A31">
        <v>4</v>
      </c>
      <c r="B31">
        <v>17</v>
      </c>
      <c r="C31" t="s">
        <v>249</v>
      </c>
      <c r="D31" s="7" t="s">
        <v>250</v>
      </c>
      <c r="E31" s="7" t="s">
        <v>251</v>
      </c>
      <c r="F31" s="7" t="s">
        <v>252</v>
      </c>
      <c r="G31" s="7" t="s">
        <v>253</v>
      </c>
      <c r="H31" s="7" t="s">
        <v>254</v>
      </c>
      <c r="I31" s="7" t="s">
        <v>255</v>
      </c>
      <c r="J31" s="7" t="s">
        <v>256</v>
      </c>
      <c r="K31" s="7" t="s">
        <v>257</v>
      </c>
      <c r="L31" s="7" t="s">
        <v>258</v>
      </c>
      <c r="M31" s="7" t="s">
        <v>259</v>
      </c>
      <c r="N31" s="5">
        <v>0.28962962962963001</v>
      </c>
      <c r="O31" s="7" t="s">
        <v>260</v>
      </c>
      <c r="P31" s="4" t="s">
        <v>261</v>
      </c>
    </row>
    <row r="32" spans="1:16" x14ac:dyDescent="0.3">
      <c r="A32">
        <v>5</v>
      </c>
      <c r="B32">
        <v>20</v>
      </c>
      <c r="C32" t="s">
        <v>262</v>
      </c>
      <c r="D32" s="7" t="s">
        <v>263</v>
      </c>
      <c r="E32" s="7" t="s">
        <v>264</v>
      </c>
      <c r="F32" s="7" t="s">
        <v>265</v>
      </c>
      <c r="G32" s="7" t="s">
        <v>266</v>
      </c>
      <c r="H32" s="7" t="s">
        <v>267</v>
      </c>
      <c r="I32" s="7" t="s">
        <v>268</v>
      </c>
      <c r="J32" s="7" t="s">
        <v>269</v>
      </c>
      <c r="K32" s="7" t="s">
        <v>270</v>
      </c>
      <c r="L32" s="7" t="s">
        <v>271</v>
      </c>
      <c r="M32" s="7" t="s">
        <v>272</v>
      </c>
      <c r="N32" s="5">
        <v>0.29233796296296</v>
      </c>
      <c r="O32" s="7" t="s">
        <v>273</v>
      </c>
      <c r="P32" s="4" t="s">
        <v>274</v>
      </c>
    </row>
    <row r="36" spans="1:1" x14ac:dyDescent="0.3">
      <c r="A36" t="s">
        <v>275</v>
      </c>
    </row>
  </sheetData>
  <hyperlinks>
    <hyperlink ref="A3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6"/>
  <sheetViews>
    <sheetView tabSelected="1" workbookViewId="0">
      <selection activeCell="W17" sqref="W17"/>
    </sheetView>
  </sheetViews>
  <sheetFormatPr defaultRowHeight="14.4" x14ac:dyDescent="0.3"/>
  <cols>
    <col min="1" max="1" width="3.6640625" bestFit="1" customWidth="1"/>
    <col min="2" max="2" width="24.33203125" customWidth="1"/>
    <col min="3" max="3" width="4.77734375" bestFit="1" customWidth="1"/>
    <col min="4" max="4" width="9.5546875" style="5" bestFit="1" customWidth="1"/>
    <col min="5" max="5" width="14" style="5" bestFit="1" customWidth="1"/>
    <col min="6" max="12" width="8.109375" style="5" bestFit="1" customWidth="1"/>
    <col min="13" max="13" width="10.5546875" style="5" bestFit="1" customWidth="1"/>
    <col min="14" max="14" width="8.109375" style="5" bestFit="1" customWidth="1"/>
    <col min="15" max="15" width="10.33203125" style="5" bestFit="1" customWidth="1"/>
    <col min="19" max="19" width="6.5546875" bestFit="1" customWidth="1"/>
    <col min="20" max="20" width="7.109375" bestFit="1" customWidth="1"/>
    <col min="21" max="21" width="7" bestFit="1" customWidth="1"/>
    <col min="22" max="22" width="4.77734375" bestFit="1" customWidth="1"/>
  </cols>
  <sheetData>
    <row r="1" spans="1:31" x14ac:dyDescent="0.3">
      <c r="A1" s="10" t="s">
        <v>287</v>
      </c>
      <c r="B1" s="1" t="s">
        <v>2</v>
      </c>
      <c r="C1" s="10" t="s">
        <v>294</v>
      </c>
      <c r="D1" s="3" t="s">
        <v>276</v>
      </c>
      <c r="E1" s="3" t="s">
        <v>3</v>
      </c>
      <c r="F1" s="9" t="s">
        <v>282</v>
      </c>
      <c r="G1" s="9" t="s">
        <v>288</v>
      </c>
      <c r="H1" s="9" t="s">
        <v>283</v>
      </c>
      <c r="I1" s="9" t="s">
        <v>289</v>
      </c>
      <c r="J1" s="9" t="s">
        <v>284</v>
      </c>
      <c r="K1" s="9" t="s">
        <v>290</v>
      </c>
      <c r="L1" s="9" t="s">
        <v>285</v>
      </c>
      <c r="M1" s="9" t="s">
        <v>299</v>
      </c>
      <c r="N1" s="9" t="s">
        <v>286</v>
      </c>
      <c r="O1" s="9" t="s">
        <v>291</v>
      </c>
      <c r="P1" s="1" t="s">
        <v>277</v>
      </c>
      <c r="Q1" s="1" t="s">
        <v>278</v>
      </c>
      <c r="R1" s="13" t="s">
        <v>292</v>
      </c>
      <c r="S1" s="10" t="s">
        <v>279</v>
      </c>
      <c r="T1" s="10" t="s">
        <v>280</v>
      </c>
      <c r="U1" s="10" t="s">
        <v>281</v>
      </c>
      <c r="V1" s="18" t="s">
        <v>293</v>
      </c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3">
      <c r="R2" s="14"/>
    </row>
    <row r="3" spans="1:31" x14ac:dyDescent="0.3">
      <c r="A3" t="s">
        <v>12</v>
      </c>
      <c r="B3" t="s">
        <v>13</v>
      </c>
      <c r="C3" s="8" t="s">
        <v>295</v>
      </c>
      <c r="D3" s="11">
        <v>0.27083333333333331</v>
      </c>
      <c r="E3" s="11" t="s">
        <v>22</v>
      </c>
      <c r="F3" s="11"/>
      <c r="G3" s="11">
        <v>0.42344444444444002</v>
      </c>
      <c r="H3" s="11"/>
      <c r="I3" s="11">
        <v>0.50194212962963003</v>
      </c>
      <c r="J3" s="11">
        <f>I3-G3</f>
        <v>7.8497685185190014E-2</v>
      </c>
      <c r="K3" s="11">
        <v>0.58559490740741005</v>
      </c>
      <c r="L3" s="11">
        <f>K3-I3</f>
        <v>8.3652777777780019E-2</v>
      </c>
      <c r="M3" s="11">
        <v>0.66747222222222002</v>
      </c>
      <c r="N3" s="11">
        <f>M3-K3</f>
        <v>8.1877314814809976E-2</v>
      </c>
      <c r="O3" s="17">
        <v>0.39660185185184998</v>
      </c>
      <c r="P3" s="12"/>
      <c r="Q3" s="12"/>
      <c r="R3" s="15">
        <f>O3</f>
        <v>0.39660185185184998</v>
      </c>
      <c r="V3">
        <v>1</v>
      </c>
    </row>
    <row r="4" spans="1:31" x14ac:dyDescent="0.3">
      <c r="A4" t="s">
        <v>19</v>
      </c>
      <c r="B4" t="s">
        <v>20</v>
      </c>
      <c r="C4" s="8" t="s">
        <v>295</v>
      </c>
      <c r="D4" s="11">
        <v>0.27083333333333331</v>
      </c>
      <c r="E4" s="11" t="s">
        <v>22</v>
      </c>
      <c r="F4" s="11"/>
      <c r="G4" s="11">
        <v>0.42353587962963002</v>
      </c>
      <c r="H4" s="11"/>
      <c r="I4" s="11" t="s">
        <v>22</v>
      </c>
      <c r="J4" s="11"/>
      <c r="K4" s="11">
        <v>0.60126273148148002</v>
      </c>
      <c r="L4" s="11"/>
      <c r="M4" s="11">
        <v>0.73141203703703705</v>
      </c>
      <c r="N4" s="11">
        <f t="shared" ref="N4:N6" si="0">M4-K4</f>
        <v>0.13014930555555704</v>
      </c>
      <c r="O4" s="17">
        <f>M4-D4</f>
        <v>0.46057870370370374</v>
      </c>
      <c r="P4" s="12"/>
      <c r="Q4" s="12"/>
      <c r="R4" s="15">
        <f t="shared" ref="R4:R6" si="1">O4</f>
        <v>0.46057870370370374</v>
      </c>
      <c r="V4">
        <v>2</v>
      </c>
    </row>
    <row r="5" spans="1:31" x14ac:dyDescent="0.3">
      <c r="A5" t="s">
        <v>23</v>
      </c>
      <c r="B5" t="s">
        <v>24</v>
      </c>
      <c r="C5" s="8" t="s">
        <v>295</v>
      </c>
      <c r="D5" s="11">
        <v>0.27083333333333331</v>
      </c>
      <c r="E5" s="11" t="s">
        <v>22</v>
      </c>
      <c r="F5" s="11"/>
      <c r="G5" s="11">
        <v>0.42797453703704003</v>
      </c>
      <c r="H5" s="11"/>
      <c r="I5" s="11">
        <v>0.51735069444444004</v>
      </c>
      <c r="J5" s="11">
        <f t="shared" ref="J5:J26" si="2">I5-G5</f>
        <v>8.9376157407400014E-2</v>
      </c>
      <c r="K5" s="11">
        <v>0.61024884259259005</v>
      </c>
      <c r="L5" s="11">
        <f t="shared" ref="L5:L26" si="3">K5-I5</f>
        <v>9.2898148148150006E-2</v>
      </c>
      <c r="M5" s="11">
        <v>0.73140393518518521</v>
      </c>
      <c r="N5" s="11">
        <f t="shared" si="0"/>
        <v>0.12115509259259516</v>
      </c>
      <c r="O5" s="17">
        <f>M5-D5</f>
        <v>0.46057060185185189</v>
      </c>
      <c r="P5" s="12"/>
      <c r="Q5" s="12"/>
      <c r="R5" s="15">
        <f t="shared" si="1"/>
        <v>0.46057060185185189</v>
      </c>
      <c r="V5">
        <v>2</v>
      </c>
    </row>
    <row r="6" spans="1:31" x14ac:dyDescent="0.3">
      <c r="A6" t="s">
        <v>29</v>
      </c>
      <c r="B6" t="s">
        <v>30</v>
      </c>
      <c r="C6" s="8" t="s">
        <v>295</v>
      </c>
      <c r="D6" s="11">
        <v>0.22916666666666999</v>
      </c>
      <c r="E6" s="11" t="s">
        <v>22</v>
      </c>
      <c r="F6" s="11"/>
      <c r="G6" s="11">
        <v>0.43704629629629999</v>
      </c>
      <c r="H6" s="11"/>
      <c r="I6" s="11">
        <v>0.51804050925926004</v>
      </c>
      <c r="J6" s="11">
        <f t="shared" si="2"/>
        <v>8.0994212962960055E-2</v>
      </c>
      <c r="K6" s="11">
        <v>0.62128356481480995</v>
      </c>
      <c r="L6" s="11">
        <f t="shared" si="3"/>
        <v>0.10324305555554991</v>
      </c>
      <c r="M6" s="11">
        <v>0.72838773148148139</v>
      </c>
      <c r="N6" s="11">
        <f t="shared" si="0"/>
        <v>0.10710416666667144</v>
      </c>
      <c r="O6" s="17">
        <f>M6-D6</f>
        <v>0.49922106481481143</v>
      </c>
      <c r="P6" s="12"/>
      <c r="Q6" s="12"/>
      <c r="R6" s="15">
        <f t="shared" si="1"/>
        <v>0.49922106481481143</v>
      </c>
      <c r="V6">
        <v>4</v>
      </c>
    </row>
    <row r="7" spans="1:31" x14ac:dyDescent="0.3">
      <c r="A7">
        <v>1</v>
      </c>
      <c r="B7" t="s">
        <v>39</v>
      </c>
      <c r="C7" s="8" t="s">
        <v>296</v>
      </c>
      <c r="D7" s="11">
        <v>0.30749884259259003</v>
      </c>
      <c r="E7" s="11">
        <v>0.39503125</v>
      </c>
      <c r="F7" s="11">
        <f>E7-D7</f>
        <v>8.7532407407409973E-2</v>
      </c>
      <c r="G7" s="11">
        <v>0.46728935185185</v>
      </c>
      <c r="H7" s="11">
        <f>G7-E7</f>
        <v>7.2258101851849998E-2</v>
      </c>
      <c r="I7" s="11">
        <v>0.54666550925926005</v>
      </c>
      <c r="J7" s="11">
        <f t="shared" si="2"/>
        <v>7.9376157407410053E-2</v>
      </c>
      <c r="K7" s="11">
        <v>0.61655555555555996</v>
      </c>
      <c r="L7" s="11">
        <f t="shared" si="3"/>
        <v>6.9890046296299912E-2</v>
      </c>
      <c r="M7" s="11">
        <v>0.67067476851852004</v>
      </c>
      <c r="N7" s="11">
        <f>IF(K7&gt;14/24,M7-14/24, M7-K7)</f>
        <v>8.7341435185186667E-2</v>
      </c>
      <c r="O7" s="17">
        <v>0.36317592592593001</v>
      </c>
      <c r="P7" s="11">
        <f>IF(K7&gt;TIME(14,0,0),K7-TIME(14,0,0),0)</f>
        <v>3.3222222222226594E-2</v>
      </c>
      <c r="Q7" s="11">
        <f>TIME(0,30,0)</f>
        <v>2.0833333333333332E-2</v>
      </c>
      <c r="R7" s="15">
        <f>O7+P7-Q7</f>
        <v>0.37556481481482329</v>
      </c>
      <c r="S7">
        <f>_xlfn.RANK.EQ(R7,$R$7:$R$26,1)</f>
        <v>20</v>
      </c>
      <c r="T7">
        <f>_xlfn.RANK.EQ(R7,$R$7:$R$13,1)</f>
        <v>7</v>
      </c>
    </row>
    <row r="8" spans="1:31" x14ac:dyDescent="0.3">
      <c r="A8">
        <v>2</v>
      </c>
      <c r="B8" t="s">
        <v>54</v>
      </c>
      <c r="C8" s="8" t="s">
        <v>296</v>
      </c>
      <c r="D8" s="11">
        <v>0.33357870370370002</v>
      </c>
      <c r="E8" s="11">
        <v>0.39254282407406998</v>
      </c>
      <c r="F8" s="11">
        <f t="shared" ref="F8:F26" si="4">E8-D8</f>
        <v>5.8964120370369966E-2</v>
      </c>
      <c r="G8" s="11">
        <v>0.44679166666666997</v>
      </c>
      <c r="H8" s="11">
        <f t="shared" ref="H8:H26" si="5">G8-E8</f>
        <v>5.4248842592599988E-2</v>
      </c>
      <c r="I8" s="11">
        <v>0.50974537037037004</v>
      </c>
      <c r="J8" s="11">
        <f t="shared" si="2"/>
        <v>6.295370370370007E-2</v>
      </c>
      <c r="K8" s="11">
        <v>0.56787847222221999</v>
      </c>
      <c r="L8" s="11">
        <f t="shared" si="3"/>
        <v>5.8133101851849944E-2</v>
      </c>
      <c r="M8" s="11">
        <v>0.62802430555555999</v>
      </c>
      <c r="N8" s="11">
        <f t="shared" ref="N8:N26" si="6">IF(K8&gt;14/24,M8-14/24, M8-K8)</f>
        <v>6.0145833333340004E-2</v>
      </c>
      <c r="O8" s="17">
        <v>0.29444560185184998</v>
      </c>
      <c r="P8" s="11">
        <f t="shared" ref="P8:P26" si="7">IF(K8&gt;TIME(14,0,0),K8-TIME(14,0,0),0)</f>
        <v>0</v>
      </c>
      <c r="Q8" s="11">
        <f t="shared" ref="Q8:Q13" si="8">TIME(0,30,0)</f>
        <v>2.0833333333333332E-2</v>
      </c>
      <c r="R8" s="15">
        <f t="shared" ref="R8:R26" si="9">O8+P8-Q8</f>
        <v>0.27361226851851667</v>
      </c>
      <c r="S8">
        <f t="shared" ref="S8:S26" si="10">_xlfn.RANK.EQ(R8,$R$7:$R$26,1)</f>
        <v>4</v>
      </c>
      <c r="T8">
        <f>_xlfn.RANK.EQ(R8,$R$7:$R$13,1)</f>
        <v>2</v>
      </c>
    </row>
    <row r="9" spans="1:31" x14ac:dyDescent="0.3">
      <c r="A9">
        <v>3</v>
      </c>
      <c r="B9" t="s">
        <v>106</v>
      </c>
      <c r="C9" s="8" t="s">
        <v>296</v>
      </c>
      <c r="D9" s="11">
        <v>0.33357870370370002</v>
      </c>
      <c r="E9" s="11">
        <v>0.40695601851851998</v>
      </c>
      <c r="F9" s="11">
        <f t="shared" si="4"/>
        <v>7.3377314814819961E-2</v>
      </c>
      <c r="G9" s="11">
        <v>0.46674768518519</v>
      </c>
      <c r="H9" s="11">
        <f t="shared" si="5"/>
        <v>5.9791666666670018E-2</v>
      </c>
      <c r="I9" s="11">
        <v>0.54442708333333001</v>
      </c>
      <c r="J9" s="11">
        <f t="shared" si="2"/>
        <v>7.7679398148140011E-2</v>
      </c>
      <c r="K9" s="11">
        <v>0.61615740740740998</v>
      </c>
      <c r="L9" s="11">
        <f t="shared" si="3"/>
        <v>7.1730324074079976E-2</v>
      </c>
      <c r="M9" s="11">
        <v>0.66769328703704001</v>
      </c>
      <c r="N9" s="11">
        <f t="shared" si="6"/>
        <v>8.4359953703706636E-2</v>
      </c>
      <c r="O9" s="17">
        <v>0.33411458333333</v>
      </c>
      <c r="P9" s="11">
        <f t="shared" si="7"/>
        <v>3.2824074074076615E-2</v>
      </c>
      <c r="Q9" s="11">
        <f t="shared" si="8"/>
        <v>2.0833333333333332E-2</v>
      </c>
      <c r="R9" s="15">
        <f t="shared" si="9"/>
        <v>0.3461053240740733</v>
      </c>
      <c r="S9">
        <f t="shared" si="10"/>
        <v>17</v>
      </c>
      <c r="T9">
        <f>_xlfn.RANK.EQ(R9,$R$7:$R$13,1)</f>
        <v>6</v>
      </c>
    </row>
    <row r="10" spans="1:31" x14ac:dyDescent="0.3">
      <c r="A10">
        <v>4</v>
      </c>
      <c r="B10" t="s">
        <v>93</v>
      </c>
      <c r="C10" s="8" t="s">
        <v>296</v>
      </c>
      <c r="D10" s="11">
        <v>0.33357870370370002</v>
      </c>
      <c r="E10" s="11">
        <v>0.41376851851851998</v>
      </c>
      <c r="F10" s="11">
        <f t="shared" si="4"/>
        <v>8.018981481481996E-2</v>
      </c>
      <c r="G10" s="11">
        <v>0.49009837962962999</v>
      </c>
      <c r="H10" s="11">
        <f t="shared" si="5"/>
        <v>7.6329861111110009E-2</v>
      </c>
      <c r="I10" s="11">
        <v>0.56511111111111001</v>
      </c>
      <c r="J10" s="11">
        <f t="shared" si="2"/>
        <v>7.5012731481480022E-2</v>
      </c>
      <c r="K10" s="11">
        <v>0.62636226851851995</v>
      </c>
      <c r="L10" s="11">
        <f t="shared" si="3"/>
        <v>6.125115740740994E-2</v>
      </c>
      <c r="M10" s="11">
        <v>0.64989467592592998</v>
      </c>
      <c r="N10" s="11">
        <f t="shared" si="6"/>
        <v>6.6561342592596606E-2</v>
      </c>
      <c r="O10" s="17">
        <v>0.31631597222222002</v>
      </c>
      <c r="P10" s="11">
        <f t="shared" si="7"/>
        <v>4.3028935185186579E-2</v>
      </c>
      <c r="Q10" s="11">
        <f t="shared" si="8"/>
        <v>2.0833333333333332E-2</v>
      </c>
      <c r="R10" s="15">
        <f t="shared" si="9"/>
        <v>0.33851157407407328</v>
      </c>
      <c r="S10">
        <f t="shared" si="10"/>
        <v>16</v>
      </c>
      <c r="T10">
        <f>_xlfn.RANK.EQ(R10,$R$7:$R$13,1)</f>
        <v>5</v>
      </c>
    </row>
    <row r="11" spans="1:31" x14ac:dyDescent="0.3">
      <c r="A11">
        <v>5</v>
      </c>
      <c r="B11" t="s">
        <v>80</v>
      </c>
      <c r="C11" s="8" t="s">
        <v>296</v>
      </c>
      <c r="D11" s="11">
        <v>0.33357870370370002</v>
      </c>
      <c r="E11" s="11">
        <v>0.4039224537037</v>
      </c>
      <c r="F11" s="11">
        <f t="shared" si="4"/>
        <v>7.0343749999999983E-2</v>
      </c>
      <c r="G11" s="11">
        <v>0.47266782407406999</v>
      </c>
      <c r="H11" s="11">
        <f t="shared" si="5"/>
        <v>6.8745370370369985E-2</v>
      </c>
      <c r="I11" s="11">
        <v>0.55571990740740995</v>
      </c>
      <c r="J11" s="11">
        <f t="shared" si="2"/>
        <v>8.3052083333339966E-2</v>
      </c>
      <c r="K11" s="11">
        <v>0.62508680555555995</v>
      </c>
      <c r="L11" s="11">
        <f t="shared" si="3"/>
        <v>6.9366898148150002E-2</v>
      </c>
      <c r="M11" s="11">
        <v>0.64722222222222003</v>
      </c>
      <c r="N11" s="11">
        <f t="shared" si="6"/>
        <v>6.3888888888886664E-2</v>
      </c>
      <c r="O11" s="17">
        <v>0.31364351851852001</v>
      </c>
      <c r="P11" s="11">
        <f t="shared" si="7"/>
        <v>4.1753472222226584E-2</v>
      </c>
      <c r="Q11" s="11">
        <f t="shared" si="8"/>
        <v>2.0833333333333332E-2</v>
      </c>
      <c r="R11" s="15">
        <f t="shared" si="9"/>
        <v>0.33456365740741328</v>
      </c>
      <c r="S11">
        <f t="shared" si="10"/>
        <v>14</v>
      </c>
      <c r="T11">
        <f>_xlfn.RANK.EQ(R11,$R$7:$R$13,1)</f>
        <v>4</v>
      </c>
    </row>
    <row r="12" spans="1:31" x14ac:dyDescent="0.3">
      <c r="A12">
        <v>6</v>
      </c>
      <c r="B12" t="s">
        <v>47</v>
      </c>
      <c r="C12" s="8" t="s">
        <v>296</v>
      </c>
      <c r="D12" s="11">
        <v>0.33357870370370002</v>
      </c>
      <c r="E12" s="11">
        <v>0.38812152777777997</v>
      </c>
      <c r="F12" s="11">
        <f t="shared" si="4"/>
        <v>5.4542824074079954E-2</v>
      </c>
      <c r="G12" s="11">
        <v>0.44365162037036998</v>
      </c>
      <c r="H12" s="11">
        <f t="shared" si="5"/>
        <v>5.5530092592590008E-2</v>
      </c>
      <c r="I12" s="11">
        <v>0.50082638888888997</v>
      </c>
      <c r="J12" s="11">
        <f t="shared" si="2"/>
        <v>5.7174768518519992E-2</v>
      </c>
      <c r="K12" s="11">
        <v>0.56000925925926004</v>
      </c>
      <c r="L12" s="11">
        <f t="shared" si="3"/>
        <v>5.9182870370370066E-2</v>
      </c>
      <c r="M12" s="11">
        <v>0.61214699074073997</v>
      </c>
      <c r="N12" s="11">
        <f t="shared" si="6"/>
        <v>5.2137731481479932E-2</v>
      </c>
      <c r="O12" s="17">
        <v>0.27856828703704001</v>
      </c>
      <c r="P12" s="11">
        <f t="shared" si="7"/>
        <v>0</v>
      </c>
      <c r="Q12" s="11">
        <f t="shared" si="8"/>
        <v>2.0833333333333332E-2</v>
      </c>
      <c r="R12" s="15">
        <f t="shared" si="9"/>
        <v>0.25773495370370669</v>
      </c>
      <c r="S12">
        <f t="shared" si="10"/>
        <v>3</v>
      </c>
      <c r="T12">
        <f>_xlfn.RANK.EQ(R12,$R$7:$R$13,1)</f>
        <v>1</v>
      </c>
    </row>
    <row r="13" spans="1:31" x14ac:dyDescent="0.3">
      <c r="A13">
        <v>7</v>
      </c>
      <c r="B13" t="s">
        <v>67</v>
      </c>
      <c r="C13" s="8" t="s">
        <v>296</v>
      </c>
      <c r="D13" s="11">
        <v>0.33357870370370002</v>
      </c>
      <c r="E13" s="11">
        <v>0.39804282407406999</v>
      </c>
      <c r="F13" s="11">
        <f t="shared" si="4"/>
        <v>6.4464120370369971E-2</v>
      </c>
      <c r="G13" s="11">
        <v>0.45994444444443999</v>
      </c>
      <c r="H13" s="11">
        <f t="shared" si="5"/>
        <v>6.1901620370370003E-2</v>
      </c>
      <c r="I13" s="11">
        <v>0.52840972222222005</v>
      </c>
      <c r="J13" s="11">
        <f t="shared" si="2"/>
        <v>6.8465277777780054E-2</v>
      </c>
      <c r="K13" s="11">
        <v>0.59819212962962998</v>
      </c>
      <c r="L13" s="11">
        <f t="shared" si="3"/>
        <v>6.978240740740993E-2</v>
      </c>
      <c r="M13" s="11">
        <v>0.64109606481480996</v>
      </c>
      <c r="N13" s="11">
        <f t="shared" si="6"/>
        <v>5.7762731481476592E-2</v>
      </c>
      <c r="O13" s="17">
        <v>0.30751736111111</v>
      </c>
      <c r="P13" s="11">
        <f t="shared" si="7"/>
        <v>1.4858796296296606E-2</v>
      </c>
      <c r="Q13" s="11">
        <f t="shared" si="8"/>
        <v>2.0833333333333332E-2</v>
      </c>
      <c r="R13" s="15">
        <f t="shared" si="9"/>
        <v>0.30154282407407329</v>
      </c>
      <c r="S13">
        <f t="shared" si="10"/>
        <v>7</v>
      </c>
      <c r="T13">
        <f>_xlfn.RANK.EQ(R13,$R$7:$R$13,1)</f>
        <v>3</v>
      </c>
    </row>
    <row r="14" spans="1:31" x14ac:dyDescent="0.3">
      <c r="A14">
        <v>8</v>
      </c>
      <c r="B14" t="s">
        <v>151</v>
      </c>
      <c r="C14" s="8" t="s">
        <v>297</v>
      </c>
      <c r="D14" s="11">
        <v>0.34375115740741002</v>
      </c>
      <c r="E14" s="11">
        <v>0.42182870370370001</v>
      </c>
      <c r="F14" s="11">
        <f t="shared" si="4"/>
        <v>7.807754629628999E-2</v>
      </c>
      <c r="G14" s="11">
        <v>0.47964814814814999</v>
      </c>
      <c r="H14" s="11">
        <f t="shared" si="5"/>
        <v>5.7819444444449974E-2</v>
      </c>
      <c r="I14" s="11">
        <v>0.55233564814814995</v>
      </c>
      <c r="J14" s="11">
        <f t="shared" si="2"/>
        <v>7.268749999999996E-2</v>
      </c>
      <c r="K14" s="11">
        <v>0.62515740740740999</v>
      </c>
      <c r="L14" s="11">
        <f t="shared" si="3"/>
        <v>7.2821759259260044E-2</v>
      </c>
      <c r="M14" s="11">
        <v>0.64815972222221996</v>
      </c>
      <c r="N14" s="11">
        <f t="shared" si="6"/>
        <v>6.4826388888886588E-2</v>
      </c>
      <c r="O14" s="17">
        <v>0.30440856481480999</v>
      </c>
      <c r="P14" s="11">
        <f t="shared" si="7"/>
        <v>4.1824074074076623E-2</v>
      </c>
      <c r="Q14" s="11">
        <f>TIME(0,15,0)</f>
        <v>1.0416666666666666E-2</v>
      </c>
      <c r="R14" s="15">
        <f t="shared" si="9"/>
        <v>0.33581597222221993</v>
      </c>
      <c r="S14">
        <f t="shared" si="10"/>
        <v>15</v>
      </c>
    </row>
    <row r="15" spans="1:31" x14ac:dyDescent="0.3">
      <c r="A15">
        <v>9</v>
      </c>
      <c r="B15" t="s">
        <v>138</v>
      </c>
      <c r="C15" s="8" t="s">
        <v>297</v>
      </c>
      <c r="D15" s="11">
        <v>0.34375115740741002</v>
      </c>
      <c r="E15" s="11">
        <v>0.40783912037037001</v>
      </c>
      <c r="F15" s="11">
        <f t="shared" si="4"/>
        <v>6.4087962962959988E-2</v>
      </c>
      <c r="G15" s="11">
        <v>0.47459374999999998</v>
      </c>
      <c r="H15" s="11">
        <f t="shared" si="5"/>
        <v>6.6754629629629969E-2</v>
      </c>
      <c r="I15" s="11">
        <v>0.55708564814814998</v>
      </c>
      <c r="J15" s="11">
        <f t="shared" si="2"/>
        <v>8.249189814815E-2</v>
      </c>
      <c r="K15" s="11">
        <v>0.62336689814815005</v>
      </c>
      <c r="L15" s="11">
        <f t="shared" si="3"/>
        <v>6.6281250000000069E-2</v>
      </c>
      <c r="M15" s="11">
        <v>0.64708680555555997</v>
      </c>
      <c r="N15" s="11">
        <f t="shared" si="6"/>
        <v>6.3753472222226604E-2</v>
      </c>
      <c r="O15" s="17">
        <v>0.30333564814815001</v>
      </c>
      <c r="P15" s="11">
        <f t="shared" si="7"/>
        <v>4.003356481481668E-2</v>
      </c>
      <c r="Q15" s="11">
        <f t="shared" ref="Q15:Q21" si="11">TIME(0,15,0)</f>
        <v>1.0416666666666666E-2</v>
      </c>
      <c r="R15" s="15">
        <f t="shared" si="9"/>
        <v>0.3329525462963</v>
      </c>
      <c r="S15">
        <f t="shared" si="10"/>
        <v>13</v>
      </c>
    </row>
    <row r="16" spans="1:31" x14ac:dyDescent="0.3">
      <c r="A16">
        <v>10</v>
      </c>
      <c r="B16" t="s">
        <v>126</v>
      </c>
      <c r="C16" s="8" t="s">
        <v>297</v>
      </c>
      <c r="D16" s="11">
        <v>0.34375115740741002</v>
      </c>
      <c r="E16" s="11">
        <v>0.40486458333332997</v>
      </c>
      <c r="F16" s="11">
        <f t="shared" si="4"/>
        <v>6.1113425925919951E-2</v>
      </c>
      <c r="G16" s="11">
        <v>0.46545833333332998</v>
      </c>
      <c r="H16" s="11">
        <f t="shared" si="5"/>
        <v>6.0593750000000002E-2</v>
      </c>
      <c r="I16" s="11">
        <v>0.54237152777777997</v>
      </c>
      <c r="J16" s="11">
        <f t="shared" si="2"/>
        <v>7.6913194444449995E-2</v>
      </c>
      <c r="K16" s="11">
        <v>0.60556018518518995</v>
      </c>
      <c r="L16" s="11">
        <f t="shared" si="3"/>
        <v>6.3188657407409976E-2</v>
      </c>
      <c r="M16" s="11">
        <v>0.64509722222221999</v>
      </c>
      <c r="N16" s="11">
        <f t="shared" si="6"/>
        <v>6.176388888888662E-2</v>
      </c>
      <c r="O16" s="17">
        <v>0.30134606481481002</v>
      </c>
      <c r="P16" s="11">
        <f t="shared" si="7"/>
        <v>2.2226851851856577E-2</v>
      </c>
      <c r="Q16" s="11">
        <f t="shared" si="11"/>
        <v>1.0416666666666666E-2</v>
      </c>
      <c r="R16" s="15">
        <f t="shared" si="9"/>
        <v>0.31315624999999991</v>
      </c>
      <c r="S16">
        <f t="shared" si="10"/>
        <v>8</v>
      </c>
    </row>
    <row r="17" spans="1:21" x14ac:dyDescent="0.3">
      <c r="A17">
        <v>11</v>
      </c>
      <c r="B17" t="s">
        <v>202</v>
      </c>
      <c r="C17" s="8" t="s">
        <v>297</v>
      </c>
      <c r="D17" s="11">
        <v>0.34375115740741002</v>
      </c>
      <c r="E17" s="11">
        <v>0.42174189814815</v>
      </c>
      <c r="F17" s="11">
        <f t="shared" si="4"/>
        <v>7.7990740740739972E-2</v>
      </c>
      <c r="G17" s="11">
        <v>0.4814074074074074</v>
      </c>
      <c r="H17" s="11">
        <f t="shared" si="5"/>
        <v>5.9665509259257399E-2</v>
      </c>
      <c r="I17" s="11">
        <v>0.54487268518519005</v>
      </c>
      <c r="J17" s="11">
        <f t="shared" si="2"/>
        <v>6.3465277777782658E-2</v>
      </c>
      <c r="K17" s="11">
        <v>0.59418634259258996</v>
      </c>
      <c r="L17" s="11">
        <f t="shared" si="3"/>
        <v>4.9313657407399902E-2</v>
      </c>
      <c r="M17" s="11">
        <v>0.66419791666667005</v>
      </c>
      <c r="N17" s="11">
        <f t="shared" si="6"/>
        <v>8.0864583333336681E-2</v>
      </c>
      <c r="O17" s="17">
        <v>0.32044675925925997</v>
      </c>
      <c r="P17" s="11">
        <f t="shared" si="7"/>
        <v>1.0853009259256585E-2</v>
      </c>
      <c r="Q17" s="11">
        <f t="shared" si="11"/>
        <v>1.0416666666666666E-2</v>
      </c>
      <c r="R17" s="15">
        <f t="shared" si="9"/>
        <v>0.32088310185184987</v>
      </c>
      <c r="S17">
        <f t="shared" si="10"/>
        <v>9</v>
      </c>
    </row>
    <row r="18" spans="1:21" x14ac:dyDescent="0.3">
      <c r="A18">
        <v>12</v>
      </c>
      <c r="B18" t="s">
        <v>189</v>
      </c>
      <c r="C18" s="8" t="s">
        <v>297</v>
      </c>
      <c r="D18" s="11">
        <v>0.34375115740741002</v>
      </c>
      <c r="E18" s="11">
        <v>0.41481944444444002</v>
      </c>
      <c r="F18" s="11">
        <f t="shared" si="4"/>
        <v>7.1068287037029998E-2</v>
      </c>
      <c r="G18" s="11">
        <v>0.48546643518519</v>
      </c>
      <c r="H18" s="11">
        <f t="shared" si="5"/>
        <v>7.0646990740749982E-2</v>
      </c>
      <c r="I18" s="11">
        <v>0.55264004629630004</v>
      </c>
      <c r="J18" s="11">
        <f t="shared" si="2"/>
        <v>6.7173611111110032E-2</v>
      </c>
      <c r="K18" s="11">
        <v>0.64528472222222</v>
      </c>
      <c r="L18" s="11">
        <f t="shared" si="3"/>
        <v>9.2644675925919961E-2</v>
      </c>
      <c r="M18" s="11">
        <v>0.65467476851852002</v>
      </c>
      <c r="N18" s="11">
        <f t="shared" si="6"/>
        <v>7.1341435185186652E-2</v>
      </c>
      <c r="O18" s="17">
        <v>0.31092361111111</v>
      </c>
      <c r="P18" s="11">
        <f t="shared" si="7"/>
        <v>6.1951388888886627E-2</v>
      </c>
      <c r="Q18" s="11">
        <f t="shared" si="11"/>
        <v>1.0416666666666666E-2</v>
      </c>
      <c r="R18" s="15">
        <f t="shared" si="9"/>
        <v>0.36245833333332994</v>
      </c>
      <c r="S18">
        <f t="shared" si="10"/>
        <v>18</v>
      </c>
    </row>
    <row r="19" spans="1:21" x14ac:dyDescent="0.3">
      <c r="A19">
        <v>13</v>
      </c>
      <c r="B19" t="s">
        <v>176</v>
      </c>
      <c r="C19" s="8" t="s">
        <v>297</v>
      </c>
      <c r="D19" s="11">
        <v>0.34375115740741002</v>
      </c>
      <c r="E19" s="11">
        <v>0.41509027777778001</v>
      </c>
      <c r="F19" s="11">
        <f t="shared" si="4"/>
        <v>7.1339120370369991E-2</v>
      </c>
      <c r="G19" s="11">
        <v>0.48589351851851997</v>
      </c>
      <c r="H19" s="11">
        <f t="shared" si="5"/>
        <v>7.0803240740739959E-2</v>
      </c>
      <c r="I19" s="11">
        <v>0.57717361111110999</v>
      </c>
      <c r="J19" s="11">
        <f t="shared" si="2"/>
        <v>9.1280092592590012E-2</v>
      </c>
      <c r="K19" s="11">
        <v>0.65671296296296</v>
      </c>
      <c r="L19" s="11">
        <f t="shared" si="3"/>
        <v>7.9539351851850015E-2</v>
      </c>
      <c r="M19" s="11">
        <v>0.65461689814815005</v>
      </c>
      <c r="N19" s="11">
        <f t="shared" si="6"/>
        <v>7.128356481481668E-2</v>
      </c>
      <c r="O19" s="17">
        <v>0.31086574074074003</v>
      </c>
      <c r="P19" s="11">
        <f t="shared" si="7"/>
        <v>7.337962962962663E-2</v>
      </c>
      <c r="Q19" s="11">
        <f t="shared" si="11"/>
        <v>1.0416666666666666E-2</v>
      </c>
      <c r="R19" s="15">
        <f t="shared" si="9"/>
        <v>0.37382870370369997</v>
      </c>
      <c r="S19">
        <f t="shared" si="10"/>
        <v>19</v>
      </c>
    </row>
    <row r="20" spans="1:21" x14ac:dyDescent="0.3">
      <c r="A20">
        <v>14</v>
      </c>
      <c r="B20" t="s">
        <v>163</v>
      </c>
      <c r="C20" s="8" t="s">
        <v>297</v>
      </c>
      <c r="D20" s="11">
        <v>0.34375115740741002</v>
      </c>
      <c r="E20" s="11">
        <v>0.40531365740740999</v>
      </c>
      <c r="F20" s="11">
        <f t="shared" si="4"/>
        <v>6.1562499999999964E-2</v>
      </c>
      <c r="G20" s="11">
        <v>0.46157523148148</v>
      </c>
      <c r="H20" s="11">
        <f t="shared" si="5"/>
        <v>5.6261574074070009E-2</v>
      </c>
      <c r="I20" s="11">
        <v>0.53384259259259004</v>
      </c>
      <c r="J20" s="11">
        <f t="shared" si="2"/>
        <v>7.226736111111004E-2</v>
      </c>
      <c r="K20" s="11">
        <v>0.58917013888889003</v>
      </c>
      <c r="L20" s="11">
        <f t="shared" si="3"/>
        <v>5.532754629629999E-2</v>
      </c>
      <c r="M20" s="11">
        <v>0.64874305555556</v>
      </c>
      <c r="N20" s="11">
        <f t="shared" si="6"/>
        <v>6.5409722222226629E-2</v>
      </c>
      <c r="O20" s="17">
        <v>0.30499189814814998</v>
      </c>
      <c r="P20" s="11">
        <f t="shared" si="7"/>
        <v>5.8368055555566567E-3</v>
      </c>
      <c r="Q20" s="11">
        <f t="shared" si="11"/>
        <v>1.0416666666666666E-2</v>
      </c>
      <c r="R20" s="15">
        <f t="shared" si="9"/>
        <v>0.30041203703703995</v>
      </c>
      <c r="S20">
        <f t="shared" si="10"/>
        <v>6</v>
      </c>
      <c r="U20">
        <f>_xlfn.RANK.EQ(R20,$R$20:$R$21,1)</f>
        <v>1</v>
      </c>
    </row>
    <row r="21" spans="1:21" x14ac:dyDescent="0.3">
      <c r="A21">
        <v>15</v>
      </c>
      <c r="B21" t="s">
        <v>119</v>
      </c>
      <c r="C21" s="8" t="s">
        <v>297</v>
      </c>
      <c r="D21" s="11">
        <v>0.34375115740741002</v>
      </c>
      <c r="E21" s="11">
        <v>0.40320601851852</v>
      </c>
      <c r="F21" s="11">
        <f t="shared" si="4"/>
        <v>5.945486111110998E-2</v>
      </c>
      <c r="G21" s="11">
        <v>0.48271643518518997</v>
      </c>
      <c r="H21" s="11">
        <f t="shared" si="5"/>
        <v>7.951041666666997E-2</v>
      </c>
      <c r="I21" s="11">
        <v>0.54758796296295997</v>
      </c>
      <c r="J21" s="11">
        <f t="shared" si="2"/>
        <v>6.4871527777769999E-2</v>
      </c>
      <c r="K21" s="11">
        <v>0.62227083333333</v>
      </c>
      <c r="L21" s="11">
        <f t="shared" si="3"/>
        <v>7.4682870370370025E-2</v>
      </c>
      <c r="M21" s="11">
        <v>0.64501736111110997</v>
      </c>
      <c r="N21" s="11">
        <f t="shared" si="6"/>
        <v>6.1684027777776596E-2</v>
      </c>
      <c r="O21" s="17">
        <v>0.3012662037037</v>
      </c>
      <c r="P21" s="11">
        <f t="shared" si="7"/>
        <v>3.8937499999996628E-2</v>
      </c>
      <c r="Q21" s="11">
        <f t="shared" si="11"/>
        <v>1.0416666666666666E-2</v>
      </c>
      <c r="R21" s="15">
        <f t="shared" si="9"/>
        <v>0.32978703703702994</v>
      </c>
      <c r="S21">
        <f t="shared" si="10"/>
        <v>11</v>
      </c>
      <c r="U21">
        <f>_xlfn.RANK.EQ(R21,$R$20:$R$21,1)</f>
        <v>2</v>
      </c>
    </row>
    <row r="22" spans="1:21" x14ac:dyDescent="0.3">
      <c r="A22">
        <v>16</v>
      </c>
      <c r="B22" t="s">
        <v>216</v>
      </c>
      <c r="C22" s="8" t="s">
        <v>298</v>
      </c>
      <c r="D22" s="11">
        <v>0.35415856481481001</v>
      </c>
      <c r="E22" s="11">
        <v>0.40849999999999997</v>
      </c>
      <c r="F22" s="11">
        <f t="shared" si="4"/>
        <v>5.4341435185189968E-2</v>
      </c>
      <c r="G22" s="11">
        <v>0.45666666666667</v>
      </c>
      <c r="H22" s="11">
        <f t="shared" si="5"/>
        <v>4.8166666666670022E-2</v>
      </c>
      <c r="I22" s="11">
        <v>0.51150810185185003</v>
      </c>
      <c r="J22" s="11">
        <f t="shared" si="2"/>
        <v>5.4841435185180032E-2</v>
      </c>
      <c r="K22" s="11">
        <v>0.56411226851852003</v>
      </c>
      <c r="L22" s="11">
        <f t="shared" si="3"/>
        <v>5.2604166666670005E-2</v>
      </c>
      <c r="M22" s="11">
        <v>0.60762268518519003</v>
      </c>
      <c r="N22" s="11">
        <f t="shared" si="6"/>
        <v>4.3510416666669993E-2</v>
      </c>
      <c r="O22" s="17">
        <v>0.25346412037037003</v>
      </c>
      <c r="P22" s="11">
        <f t="shared" si="7"/>
        <v>0</v>
      </c>
      <c r="Q22" s="11">
        <v>0</v>
      </c>
      <c r="R22" s="15">
        <f t="shared" si="9"/>
        <v>0.25346412037037003</v>
      </c>
      <c r="S22">
        <f t="shared" si="10"/>
        <v>1</v>
      </c>
    </row>
    <row r="23" spans="1:21" x14ac:dyDescent="0.3">
      <c r="A23">
        <v>17</v>
      </c>
      <c r="B23" t="s">
        <v>249</v>
      </c>
      <c r="C23" s="8" t="s">
        <v>298</v>
      </c>
      <c r="D23" s="11">
        <v>0.35415856481481001</v>
      </c>
      <c r="E23" s="11">
        <v>0.41860416666667</v>
      </c>
      <c r="F23" s="11">
        <f t="shared" si="4"/>
        <v>6.444560185185999E-2</v>
      </c>
      <c r="G23" s="11">
        <v>0.48664467592593003</v>
      </c>
      <c r="H23" s="11">
        <f t="shared" si="5"/>
        <v>6.8040509259260029E-2</v>
      </c>
      <c r="I23" s="11">
        <v>0.56283912037036998</v>
      </c>
      <c r="J23" s="11">
        <f t="shared" si="2"/>
        <v>7.6194444444439957E-2</v>
      </c>
      <c r="K23" s="11">
        <v>0.61707638888889005</v>
      </c>
      <c r="L23" s="11">
        <f t="shared" si="3"/>
        <v>5.4237268518520065E-2</v>
      </c>
      <c r="M23" s="11">
        <v>0.64378819444444002</v>
      </c>
      <c r="N23" s="11">
        <f t="shared" si="6"/>
        <v>6.045486111110665E-2</v>
      </c>
      <c r="O23" s="17">
        <v>0.28962962962963001</v>
      </c>
      <c r="P23" s="11">
        <f t="shared" si="7"/>
        <v>3.3743055555556678E-2</v>
      </c>
      <c r="Q23" s="11">
        <v>0</v>
      </c>
      <c r="R23" s="15">
        <f t="shared" si="9"/>
        <v>0.32337268518518669</v>
      </c>
      <c r="S23">
        <f t="shared" si="10"/>
        <v>10</v>
      </c>
    </row>
    <row r="24" spans="1:21" x14ac:dyDescent="0.3">
      <c r="A24">
        <v>18</v>
      </c>
      <c r="B24" t="s">
        <v>236</v>
      </c>
      <c r="C24" s="8" t="s">
        <v>298</v>
      </c>
      <c r="D24" s="11">
        <v>0.35415856481481001</v>
      </c>
      <c r="E24" s="11">
        <v>0.41759027777778002</v>
      </c>
      <c r="F24" s="11">
        <f t="shared" si="4"/>
        <v>6.343171296297001E-2</v>
      </c>
      <c r="G24" s="11">
        <v>0.47229398148148</v>
      </c>
      <c r="H24" s="11">
        <f t="shared" si="5"/>
        <v>5.470370370369998E-2</v>
      </c>
      <c r="I24" s="11">
        <v>0.53176620370369998</v>
      </c>
      <c r="J24" s="11">
        <f t="shared" si="2"/>
        <v>5.9472222222219984E-2</v>
      </c>
      <c r="K24" s="11">
        <v>0.58805092592593</v>
      </c>
      <c r="L24" s="11">
        <f t="shared" si="3"/>
        <v>5.6284722222230021E-2</v>
      </c>
      <c r="M24" s="11">
        <v>0.63690162037037001</v>
      </c>
      <c r="N24" s="11">
        <f t="shared" si="6"/>
        <v>5.3568287037036644E-2</v>
      </c>
      <c r="O24" s="17">
        <v>0.28274305555556001</v>
      </c>
      <c r="P24" s="11">
        <f t="shared" si="7"/>
        <v>4.7175925925966311E-3</v>
      </c>
      <c r="Q24" s="11">
        <v>0</v>
      </c>
      <c r="R24" s="15">
        <f t="shared" si="9"/>
        <v>0.28746064814815664</v>
      </c>
      <c r="S24">
        <f t="shared" si="10"/>
        <v>5</v>
      </c>
    </row>
    <row r="25" spans="1:21" x14ac:dyDescent="0.3">
      <c r="A25">
        <v>19</v>
      </c>
      <c r="B25" t="s">
        <v>223</v>
      </c>
      <c r="C25" s="8" t="s">
        <v>298</v>
      </c>
      <c r="D25" s="11">
        <v>0.35415856481481001</v>
      </c>
      <c r="E25" s="11">
        <v>0.41426504629630001</v>
      </c>
      <c r="F25" s="11">
        <f t="shared" si="4"/>
        <v>6.0106481481490004E-2</v>
      </c>
      <c r="G25" s="11">
        <v>0.46441898148147998</v>
      </c>
      <c r="H25" s="11">
        <f t="shared" si="5"/>
        <v>5.0153935185179965E-2</v>
      </c>
      <c r="I25" s="11">
        <v>0.51334837962962998</v>
      </c>
      <c r="J25" s="11">
        <f t="shared" si="2"/>
        <v>4.8929398148150005E-2</v>
      </c>
      <c r="K25" s="11">
        <v>0.56016666666667003</v>
      </c>
      <c r="L25" s="11">
        <f t="shared" si="3"/>
        <v>4.6818287037040052E-2</v>
      </c>
      <c r="M25" s="11">
        <v>0.60946296296295999</v>
      </c>
      <c r="N25" s="11">
        <f t="shared" si="6"/>
        <v>4.9296296296289954E-2</v>
      </c>
      <c r="O25" s="17">
        <v>0.25530439814814998</v>
      </c>
      <c r="P25" s="11">
        <f t="shared" si="7"/>
        <v>0</v>
      </c>
      <c r="Q25" s="11">
        <v>0</v>
      </c>
      <c r="R25" s="15">
        <f t="shared" si="9"/>
        <v>0.25530439814814998</v>
      </c>
      <c r="S25">
        <f t="shared" si="10"/>
        <v>2</v>
      </c>
    </row>
    <row r="26" spans="1:21" ht="15" thickBot="1" x14ac:dyDescent="0.35">
      <c r="A26">
        <v>20</v>
      </c>
      <c r="B26" t="s">
        <v>262</v>
      </c>
      <c r="C26" s="8" t="s">
        <v>298</v>
      </c>
      <c r="D26" s="11">
        <v>0.35415856481481001</v>
      </c>
      <c r="E26" s="11">
        <v>0.43158101851851999</v>
      </c>
      <c r="F26" s="11">
        <f t="shared" si="4"/>
        <v>7.7422453703709981E-2</v>
      </c>
      <c r="G26" s="11">
        <v>0.49389120370369999</v>
      </c>
      <c r="H26" s="11">
        <f t="shared" si="5"/>
        <v>6.231018518518E-2</v>
      </c>
      <c r="I26" s="11">
        <v>0.56095138888888996</v>
      </c>
      <c r="J26" s="11">
        <f t="shared" si="2"/>
        <v>6.7060185185189969E-2</v>
      </c>
      <c r="K26" s="11">
        <v>0.62216550925925995</v>
      </c>
      <c r="L26" s="11">
        <f t="shared" si="3"/>
        <v>6.1214120370369995E-2</v>
      </c>
      <c r="M26" s="11">
        <v>0.64649652777777999</v>
      </c>
      <c r="N26" s="11">
        <f t="shared" si="6"/>
        <v>6.3163194444446624E-2</v>
      </c>
      <c r="O26" s="17">
        <v>0.29233796296296</v>
      </c>
      <c r="P26" s="11">
        <f t="shared" si="7"/>
        <v>3.8832175925926582E-2</v>
      </c>
      <c r="Q26" s="11">
        <v>0</v>
      </c>
      <c r="R26" s="16">
        <f t="shared" si="9"/>
        <v>0.33117013888888658</v>
      </c>
      <c r="S26">
        <f t="shared" si="10"/>
        <v>12</v>
      </c>
    </row>
  </sheetData>
  <conditionalFormatting sqref="S3:V26">
    <cfRule type="cellIs" dxfId="2" priority="2" operator="equal">
      <formula>2</formula>
    </cfRule>
    <cfRule type="cellIs" dxfId="1" priority="3" operator="equal">
      <formula>1</formula>
    </cfRule>
  </conditionalFormatting>
  <conditionalFormatting sqref="S3:V26 S1:V1">
    <cfRule type="cellIs" dxfId="0" priority="1" operator="equal">
      <formula>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Timer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Race Results Sheffield_Way_Relay_2024</dc:title>
  <dc:subject>XLSX Document with Race Results Sheffield_Way_Relay_2024</dc:subject>
  <dc:creator>RaceClocker</dc:creator>
  <cp:keywords>RaceClocker</cp:keywords>
  <dc:description>Race Results timed with RaceClocker.com.</dc:description>
  <cp:lastModifiedBy>Heller, Ben</cp:lastModifiedBy>
  <dcterms:created xsi:type="dcterms:W3CDTF">2024-09-22T16:10:39Z</dcterms:created>
  <dcterms:modified xsi:type="dcterms:W3CDTF">2024-10-06T19:19:53Z</dcterms:modified>
  <cp:category>RaceClocker</cp:category>
</cp:coreProperties>
</file>